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Files\FINANCE\FEES\2027 Fees\Old Versions\"/>
    </mc:Choice>
  </mc:AlternateContent>
  <xr:revisionPtr revIDLastSave="0" documentId="13_ncr:1_{948A0C89-20BC-4612-8546-CF2F9E7A9051}" xr6:coauthVersionLast="47" xr6:coauthVersionMax="47" xr10:uidLastSave="{00000000-0000-0000-0000-000000000000}"/>
  <bookViews>
    <workbookView xWindow="-120" yWindow="-120" windowWidth="29040" windowHeight="15720" xr2:uid="{00000000-000D-0000-FFFF-FFFF00000000}"/>
  </bookViews>
  <sheets>
    <sheet name="MITIGATION FEES" sheetId="1" r:id="rId1"/>
    <sheet name="Exemptions" sheetId="2" r:id="rId2"/>
    <sheet name="ADU&amp;Additions" sheetId="5" r:id="rId3"/>
    <sheet name="Instructions ADU&amp;Adds Worksheet" sheetId="7" r:id="rId4"/>
    <sheet name="labels" sheetId="6" state="hidden" r:id="rId5"/>
  </sheets>
  <definedNames>
    <definedName name="_xlnm._FilterDatabase" localSheetId="2" hidden="1">'ADU&amp;Additions'!$B$12:$K$14</definedName>
    <definedName name="_xlnm._FilterDatabase" localSheetId="1" hidden="1">Exemptions!$B$13:$K$15</definedName>
  </definedNames>
  <calcPr calcId="191029"/>
  <customWorkbookViews>
    <customWorkbookView name="rrjensen - Personal View" guid="{46F2D6FD-247C-47B6-925C-9F0A47A0CF13}" mergeInterval="0" personalView="1" maximized="1" windowWidth="1148" windowHeight="69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1" l="1"/>
  <c r="H4" i="5"/>
  <c r="K8" i="5"/>
  <c r="K7" i="5"/>
  <c r="K6" i="5"/>
  <c r="K5" i="5"/>
  <c r="S23" i="5"/>
  <c r="R23" i="5"/>
  <c r="Q23" i="5"/>
  <c r="O23" i="5"/>
  <c r="S22" i="5"/>
  <c r="R22" i="5"/>
  <c r="Q22" i="5"/>
  <c r="O22" i="5"/>
  <c r="S21" i="5"/>
  <c r="R21" i="5"/>
  <c r="Q21" i="5"/>
  <c r="O21" i="5"/>
  <c r="S20" i="5"/>
  <c r="R20" i="5"/>
  <c r="Q20" i="5"/>
  <c r="O20" i="5"/>
  <c r="S19" i="5"/>
  <c r="R19" i="5"/>
  <c r="Q19" i="5"/>
  <c r="O19" i="5"/>
  <c r="O18" i="5"/>
  <c r="Q18" i="5" s="1"/>
  <c r="S17" i="5"/>
  <c r="R17" i="5"/>
  <c r="Q17" i="5"/>
  <c r="O17" i="5"/>
  <c r="S16" i="5"/>
  <c r="R16" i="5"/>
  <c r="Q16" i="5"/>
  <c r="O16" i="5"/>
  <c r="S15" i="5"/>
  <c r="R15" i="5"/>
  <c r="Q15" i="5"/>
  <c r="O15" i="5"/>
  <c r="J23" i="5"/>
  <c r="J22" i="5"/>
  <c r="J21" i="5"/>
  <c r="J20" i="5"/>
  <c r="J19" i="5"/>
  <c r="J18" i="5"/>
  <c r="J17" i="5"/>
  <c r="J16" i="5"/>
  <c r="J15" i="5"/>
  <c r="J14" i="5"/>
  <c r="O14" i="5" s="1"/>
  <c r="R14" i="5" s="1"/>
  <c r="L17" i="5" l="1"/>
  <c r="L16" i="5"/>
  <c r="L15" i="5"/>
  <c r="L20" i="5"/>
  <c r="L22" i="5"/>
  <c r="L21" i="5"/>
  <c r="S14" i="5"/>
  <c r="L23" i="5"/>
  <c r="L19" i="5"/>
  <c r="R18" i="5"/>
  <c r="S18" i="5"/>
  <c r="Q14" i="5"/>
  <c r="L21" i="1"/>
  <c r="I25" i="2"/>
  <c r="K41" i="1"/>
  <c r="J41" i="1"/>
  <c r="I41" i="1"/>
  <c r="L18" i="5" l="1"/>
  <c r="L14" i="5"/>
  <c r="L13" i="1"/>
  <c r="L20" i="1"/>
  <c r="L14" i="1"/>
  <c r="L15" i="1"/>
  <c r="L16" i="1"/>
  <c r="L17" i="1"/>
  <c r="L18" i="1"/>
  <c r="L19" i="1"/>
  <c r="L22" i="1"/>
  <c r="L23" i="1"/>
  <c r="L24" i="1"/>
  <c r="L25" i="1"/>
  <c r="L26" i="1"/>
  <c r="L27" i="1"/>
  <c r="L28" i="1"/>
  <c r="L29" i="1"/>
  <c r="L30" i="1"/>
  <c r="L31" i="1"/>
  <c r="L32" i="1"/>
  <c r="L33" i="1"/>
  <c r="L34" i="1"/>
  <c r="L35" i="1"/>
  <c r="L36" i="1"/>
  <c r="L37" i="1"/>
  <c r="L38" i="1"/>
  <c r="L39" i="1"/>
  <c r="L40" i="1"/>
  <c r="L26" i="5" l="1"/>
  <c r="L46" i="1" s="1"/>
  <c r="L44" i="1"/>
  <c r="L41" i="1"/>
  <c r="L51" i="1" l="1"/>
</calcChain>
</file>

<file path=xl/sharedStrings.xml><?xml version="1.0" encoding="utf-8"?>
<sst xmlns="http://schemas.openxmlformats.org/spreadsheetml/2006/main" count="118" uniqueCount="83">
  <si>
    <t>Western Riverside County</t>
  </si>
  <si>
    <t xml:space="preserve">Remittance Form for the </t>
  </si>
  <si>
    <t>Reporting Period</t>
  </si>
  <si>
    <t>Jurisdiction</t>
  </si>
  <si>
    <t>Date</t>
  </si>
  <si>
    <t>APN</t>
  </si>
  <si>
    <t>Permit #</t>
  </si>
  <si>
    <t>Applicant</t>
  </si>
  <si>
    <t xml:space="preserve"> </t>
  </si>
  <si>
    <t>Receipt #</t>
  </si>
  <si>
    <t>Name</t>
  </si>
  <si>
    <t>&lt; 8</t>
  </si>
  <si>
    <t>8 to 14</t>
  </si>
  <si>
    <t>Total Fees</t>
  </si>
  <si>
    <t>Less Credits/Exemptions</t>
  </si>
  <si>
    <t>Total Remitted</t>
  </si>
  <si>
    <t>Form RCA-FR-010106</t>
  </si>
  <si>
    <t>&gt;14</t>
  </si>
  <si>
    <t>Residential Units</t>
  </si>
  <si>
    <t>Fee</t>
  </si>
  <si>
    <t># Comm/Indust Acres</t>
  </si>
  <si>
    <t xml:space="preserve">Residential Units </t>
  </si>
  <si>
    <t>&gt; 14</t>
  </si>
  <si>
    <t>Comm/Industrial</t>
  </si>
  <si>
    <t>$/Acre</t>
  </si>
  <si>
    <t>Regional Conservation Authority</t>
  </si>
  <si>
    <t>(Attach descriptions &amp; backup)</t>
  </si>
  <si>
    <t>Detail Explanation for Exemption</t>
  </si>
  <si>
    <t>Backup</t>
  </si>
  <si>
    <t>Yes</t>
  </si>
  <si>
    <t>No</t>
  </si>
  <si>
    <t>Project Name</t>
  </si>
  <si>
    <t>Date Entered into Agreement/ Exemption</t>
  </si>
  <si>
    <t>Applicant(s)</t>
  </si>
  <si>
    <t>Prepared by:  (Name, Title, and Phone #)</t>
  </si>
  <si>
    <t>Approved by:    (Name, Title and Phone #)</t>
  </si>
  <si>
    <t>Approved by:   (Name, Title and Phone #)</t>
  </si>
  <si>
    <t xml:space="preserve">Electronic Courtesy copy: </t>
  </si>
  <si>
    <t>Previously Submitted to RCA</t>
  </si>
  <si>
    <t>Total Exemptions This Month</t>
  </si>
  <si>
    <t>Termination Date (or Terms)</t>
  </si>
  <si>
    <t xml:space="preserve">Exemption Remittance Form for the </t>
  </si>
  <si>
    <t>Mitigation Fee Program</t>
  </si>
  <si>
    <t xml:space="preserve">Western Riverside County MSHCP Local Development </t>
  </si>
  <si>
    <t>Tracts Exempted</t>
  </si>
  <si>
    <t>Western Riverside County MSHCP Local Development Mitigation Fee Program</t>
  </si>
  <si>
    <t>Attached or electronic copy</t>
  </si>
  <si>
    <r>
      <t xml:space="preserve">Type of Exemption </t>
    </r>
    <r>
      <rPr>
        <b/>
        <sz val="8"/>
        <rFont val="Arial"/>
        <family val="2"/>
      </rPr>
      <t>(Development Agreement, Settlement Agreement, Fee Credit, Etc.)</t>
    </r>
  </si>
  <si>
    <t>Subtotal</t>
  </si>
  <si>
    <t>No. of Units or Acres Exempted this Month</t>
  </si>
  <si>
    <t>Parcel Address or 
Tract No. and Lot No.</t>
  </si>
  <si>
    <t>Lot No. or Address</t>
  </si>
  <si>
    <t>ldmf-rca@rctc.org</t>
  </si>
  <si>
    <t>Permit Number</t>
  </si>
  <si>
    <t>Primary Home Existing Square Footage</t>
  </si>
  <si>
    <t>Percentage</t>
  </si>
  <si>
    <t>Density</t>
  </si>
  <si>
    <t>Low</t>
  </si>
  <si>
    <t>Medium</t>
  </si>
  <si>
    <t>High</t>
  </si>
  <si>
    <t>ADU or Addition</t>
  </si>
  <si>
    <t>ADU</t>
  </si>
  <si>
    <t>Addition</t>
  </si>
  <si>
    <t>ADU or Addition Square Footage</t>
  </si>
  <si>
    <t>Accessory Dwelling Unit and Additions Reporting Form</t>
  </si>
  <si>
    <t>Total Fees for ADUs and Additions</t>
  </si>
  <si>
    <t>Plus ADUs/Additions</t>
  </si>
  <si>
    <t>Instructions for the ADU and Additions Worksheet</t>
  </si>
  <si>
    <t>Fill in the columns for Date, Permit Number, APN, Parcel address or Track number and lot number, and applicants.</t>
  </si>
  <si>
    <t>Fee Due</t>
  </si>
  <si>
    <t xml:space="preserve">The total fees from the ADU&amp;Additions sheet will transfer to the Mitigation Fee Worksheet. </t>
  </si>
  <si>
    <t>Submit both sheets and the exemptions sheet (if necessary) to the RCA.</t>
  </si>
  <si>
    <t>In accordance with the MSHCP Mitigation Fee Implementation Manual (Manual) and state code, accessory dwelling units (ADUs) 750 square feet and greater are required to pay the local development mitigation fee (LDMF) as part of obtaining coverage under the plan.</t>
  </si>
  <si>
    <t xml:space="preserve">In accordance with the Manual, additions and renovations which add usable square footage to the property are required to pay the local development mitigation fee as part of obtaining coverage under the plan. The formula for ADUs will be used to calculate additions and renovations. Therefore, additions and renovations of 750 square feet and greater are required to pay the LDMF. Residential properties which previously paid the MSHCP are exempt from additional fees for additions. </t>
  </si>
  <si>
    <t>Select ADU or Addition from the drop down list.</t>
  </si>
  <si>
    <t>Select the appropriate density type from the drop down list (low, medium, or high).</t>
  </si>
  <si>
    <t>Enter the square footage of the ADU/Addition and the Primary Home Existing Square Footage.</t>
  </si>
  <si>
    <t>The spreadsheet will automatically calculate the percentage column and the fee due column.</t>
  </si>
  <si>
    <t>See Chapter 3, Section B.1.b. and Table 3.2 of the Manual for a discussion of these types of projects and for an example of the calculations.</t>
  </si>
  <si>
    <t>Tests</t>
  </si>
  <si>
    <t>P.O. Box 12008 Riverside, CA 92502</t>
  </si>
  <si>
    <t>Fiscal Year 2027 Fee Schedule (7/1/26-6/30/27):</t>
  </si>
  <si>
    <r>
      <t xml:space="preserve">Please provide electronic backup documentation for each exemption to </t>
    </r>
    <r>
      <rPr>
        <sz val="10"/>
        <color rgb="FF0000FF"/>
        <rFont val="Arial"/>
        <family val="2"/>
      </rPr>
      <t>ldmf-rca@rctc.org</t>
    </r>
    <r>
      <rPr>
        <u/>
        <sz val="10"/>
        <rFont val="Arial"/>
        <family val="2"/>
      </rPr>
      <t>,</t>
    </r>
    <r>
      <rPr>
        <sz val="10"/>
        <rFont val="Arial"/>
        <family val="2"/>
      </rPr>
      <t xml:space="preserve"> including but not limited to: Fee Credit Agreement, Development Agreement, Settlement Agreements,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</si>
</sst>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000"/>
    <numFmt numFmtId="165" formatCode="0.000"/>
    <numFmt numFmtId="166" formatCode="&quot;$&quot;#,##0.000_);\(&quot;$&quot;#,##0.000\)"/>
  </numFmts>
  <fonts count="23" x14ac:knownFonts="1">
    <font>
      <sz val="10"/>
      <name val="Arial"/>
    </font>
    <font>
      <sz val="10"/>
      <name val="Arial"/>
      <family val="2"/>
    </font>
    <font>
      <sz val="8"/>
      <name val="Arial"/>
      <family val="2"/>
    </font>
    <font>
      <b/>
      <sz val="10"/>
      <name val="Arial"/>
      <family val="2"/>
    </font>
    <font>
      <b/>
      <sz val="18"/>
      <name val="Arial"/>
      <family val="2"/>
    </font>
    <font>
      <b/>
      <sz val="12"/>
      <name val="Arial"/>
      <family val="2"/>
    </font>
    <font>
      <u/>
      <sz val="10"/>
      <name val="Arial"/>
      <family val="2"/>
    </font>
    <font>
      <u/>
      <sz val="10"/>
      <color indexed="12"/>
      <name val="Arial"/>
      <family val="2"/>
    </font>
    <font>
      <b/>
      <u/>
      <sz val="10"/>
      <name val="Arial"/>
      <family val="2"/>
    </font>
    <font>
      <u/>
      <sz val="10"/>
      <name val="Arial"/>
      <family val="2"/>
    </font>
    <font>
      <sz val="10"/>
      <name val="Arial"/>
      <family val="2"/>
    </font>
    <font>
      <b/>
      <sz val="8"/>
      <name val="Arial"/>
      <family val="2"/>
    </font>
    <font>
      <b/>
      <sz val="9"/>
      <name val="Arial"/>
      <family val="2"/>
    </font>
    <font>
      <b/>
      <i/>
      <sz val="9"/>
      <name val="Arial"/>
      <family val="2"/>
    </font>
    <font>
      <i/>
      <sz val="10"/>
      <name val="Arial"/>
      <family val="2"/>
    </font>
    <font>
      <b/>
      <i/>
      <sz val="8"/>
      <name val="Arial"/>
      <family val="2"/>
    </font>
    <font>
      <sz val="9"/>
      <name val="Arial"/>
      <family val="2"/>
    </font>
    <font>
      <b/>
      <sz val="10"/>
      <color rgb="FFFF0000"/>
      <name val="Arial"/>
      <family val="2"/>
    </font>
    <font>
      <sz val="10"/>
      <color rgb="FFFF0000"/>
      <name val="Arial"/>
      <family val="2"/>
    </font>
    <font>
      <sz val="8"/>
      <color theme="0"/>
      <name val="Arial"/>
      <family val="2"/>
    </font>
    <font>
      <sz val="10"/>
      <name val="Arial"/>
      <family val="2"/>
    </font>
    <font>
      <b/>
      <sz val="14"/>
      <name val="Arial"/>
      <family val="2"/>
    </font>
    <font>
      <sz val="10"/>
      <color rgb="FF0000FF"/>
      <name val="Arial"/>
      <family val="2"/>
    </font>
  </fonts>
  <fills count="4">
    <fill>
      <patternFill patternType="none"/>
    </fill>
    <fill>
      <patternFill patternType="gray125"/>
    </fill>
    <fill>
      <patternFill patternType="solid">
        <fgColor indexed="42"/>
        <bgColor indexed="64"/>
      </patternFill>
    </fill>
    <fill>
      <patternFill patternType="solid">
        <fgColor indexed="22"/>
        <bgColor indexed="64"/>
      </patternFill>
    </fill>
  </fills>
  <borders count="30">
    <border>
      <left/>
      <right/>
      <top/>
      <bottom/>
      <diagonal/>
    </border>
    <border>
      <left/>
      <right/>
      <top/>
      <bottom style="medium">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43" fontId="20" fillId="0" borderId="0" applyFont="0" applyFill="0" applyBorder="0" applyAlignment="0" applyProtection="0"/>
  </cellStyleXfs>
  <cellXfs count="99">
    <xf numFmtId="0" fontId="0" fillId="0" borderId="0" xfId="0"/>
    <xf numFmtId="0" fontId="3" fillId="0" borderId="0" xfId="0" applyFont="1"/>
    <xf numFmtId="0" fontId="4" fillId="0" borderId="0" xfId="0" applyFont="1"/>
    <xf numFmtId="0" fontId="5" fillId="0" borderId="0" xfId="0" applyFont="1"/>
    <xf numFmtId="0" fontId="6" fillId="0" borderId="1" xfId="0" applyFont="1" applyBorder="1"/>
    <xf numFmtId="0" fontId="0" fillId="0" borderId="2" xfId="0" applyBorder="1"/>
    <xf numFmtId="14" fontId="0" fillId="0" borderId="0" xfId="0" applyNumberFormat="1"/>
    <xf numFmtId="49" fontId="0" fillId="0" borderId="0" xfId="0" applyNumberFormat="1"/>
    <xf numFmtId="164" fontId="0" fillId="0" borderId="0" xfId="0" applyNumberFormat="1"/>
    <xf numFmtId="4" fontId="0" fillId="0" borderId="0" xfId="0" applyNumberFormat="1"/>
    <xf numFmtId="0" fontId="2" fillId="0" borderId="0" xfId="0" applyFont="1"/>
    <xf numFmtId="14" fontId="0" fillId="0" borderId="3" xfId="0" applyNumberFormat="1" applyBorder="1"/>
    <xf numFmtId="49" fontId="0" fillId="0" borderId="3" xfId="0" applyNumberFormat="1" applyBorder="1"/>
    <xf numFmtId="0" fontId="0" fillId="0" borderId="3" xfId="0" applyBorder="1"/>
    <xf numFmtId="14" fontId="0" fillId="0" borderId="4" xfId="0" applyNumberFormat="1" applyBorder="1"/>
    <xf numFmtId="49" fontId="0" fillId="0" borderId="4" xfId="0" applyNumberFormat="1" applyBorder="1"/>
    <xf numFmtId="0" fontId="0" fillId="0" borderId="4" xfId="0"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6" fontId="3" fillId="2" borderId="7" xfId="0" applyNumberFormat="1" applyFont="1" applyFill="1" applyBorder="1" applyAlignment="1">
      <alignment horizontal="center"/>
    </xf>
    <xf numFmtId="0" fontId="8" fillId="3" borderId="8" xfId="0" applyFont="1" applyFill="1" applyBorder="1"/>
    <xf numFmtId="0" fontId="9" fillId="3" borderId="9" xfId="0" applyFont="1" applyFill="1" applyBorder="1"/>
    <xf numFmtId="0" fontId="0" fillId="3" borderId="9" xfId="0" applyFill="1" applyBorder="1"/>
    <xf numFmtId="0" fontId="0" fillId="3" borderId="10" xfId="0" applyFill="1" applyBorder="1"/>
    <xf numFmtId="0" fontId="3" fillId="2" borderId="11" xfId="0" applyFont="1" applyFill="1" applyBorder="1"/>
    <xf numFmtId="0" fontId="0" fillId="2" borderId="12" xfId="0" applyFill="1" applyBorder="1"/>
    <xf numFmtId="0" fontId="3" fillId="2" borderId="3" xfId="0" quotePrefix="1" applyFont="1" applyFill="1" applyBorder="1" applyAlignment="1">
      <alignment horizontal="center"/>
    </xf>
    <xf numFmtId="5" fontId="3" fillId="2" borderId="13" xfId="0" applyNumberFormat="1" applyFont="1" applyFill="1" applyBorder="1"/>
    <xf numFmtId="0" fontId="3" fillId="2" borderId="14" xfId="0" applyFont="1" applyFill="1" applyBorder="1"/>
    <xf numFmtId="0" fontId="0" fillId="2" borderId="1" xfId="0" applyFill="1" applyBorder="1"/>
    <xf numFmtId="5" fontId="3" fillId="2" borderId="15" xfId="0" applyNumberFormat="1" applyFont="1" applyFill="1" applyBorder="1"/>
    <xf numFmtId="44" fontId="0" fillId="0" borderId="4" xfId="1" applyFont="1" applyBorder="1"/>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17" fillId="0" borderId="0" xfId="0" applyFont="1"/>
    <xf numFmtId="0" fontId="18" fillId="0" borderId="0" xfId="0" applyFont="1"/>
    <xf numFmtId="4" fontId="18" fillId="0" borderId="0" xfId="0" applyNumberFormat="1" applyFont="1"/>
    <xf numFmtId="0" fontId="13" fillId="0" borderId="0" xfId="0" applyFont="1"/>
    <xf numFmtId="0" fontId="14" fillId="0" borderId="0" xfId="0" applyFont="1"/>
    <xf numFmtId="0" fontId="15" fillId="0" borderId="16" xfId="0" applyFont="1" applyBorder="1"/>
    <xf numFmtId="14" fontId="10" fillId="0" borderId="4" xfId="0" applyNumberFormat="1" applyFont="1" applyBorder="1" applyAlignment="1">
      <alignment wrapText="1"/>
    </xf>
    <xf numFmtId="49" fontId="10" fillId="0" borderId="4" xfId="0" applyNumberFormat="1" applyFont="1" applyBorder="1" applyAlignment="1">
      <alignment horizontal="center" wrapText="1"/>
    </xf>
    <xf numFmtId="49" fontId="10" fillId="0" borderId="4" xfId="0" applyNumberFormat="1" applyFont="1" applyBorder="1" applyAlignment="1">
      <alignment horizontal="left" wrapText="1"/>
    </xf>
    <xf numFmtId="0" fontId="6" fillId="0" borderId="0" xfId="0" applyFont="1"/>
    <xf numFmtId="0" fontId="19" fillId="0" borderId="0" xfId="0" applyFont="1" applyAlignment="1">
      <alignment horizontal="center"/>
    </xf>
    <xf numFmtId="49" fontId="10" fillId="0" borderId="1" xfId="0" applyNumberFormat="1" applyFont="1" applyBorder="1" applyAlignment="1">
      <alignment horizontal="left"/>
    </xf>
    <xf numFmtId="49" fontId="16" fillId="0" borderId="4" xfId="0" applyNumberFormat="1" applyFont="1" applyBorder="1" applyAlignment="1">
      <alignment wrapText="1"/>
    </xf>
    <xf numFmtId="0" fontId="12" fillId="2" borderId="6" xfId="0" applyFont="1" applyFill="1" applyBorder="1" applyAlignment="1">
      <alignment horizontal="center" wrapText="1"/>
    </xf>
    <xf numFmtId="14" fontId="10" fillId="0" borderId="0" xfId="0" applyNumberFormat="1" applyFont="1" applyAlignment="1">
      <alignment wrapText="1"/>
    </xf>
    <xf numFmtId="49" fontId="10" fillId="0" borderId="0" xfId="0" applyNumberFormat="1" applyFont="1" applyAlignment="1">
      <alignment horizontal="center" wrapText="1"/>
    </xf>
    <xf numFmtId="49" fontId="10" fillId="0" borderId="0" xfId="0" applyNumberFormat="1" applyFont="1" applyAlignment="1">
      <alignment horizontal="left" wrapText="1"/>
    </xf>
    <xf numFmtId="1" fontId="16" fillId="0" borderId="4" xfId="0" applyNumberFormat="1" applyFont="1" applyBorder="1" applyAlignment="1">
      <alignment horizontal="center" wrapText="1"/>
    </xf>
    <xf numFmtId="49" fontId="12" fillId="0" borderId="0" xfId="0" applyNumberFormat="1" applyFont="1" applyAlignment="1">
      <alignment horizontal="right"/>
    </xf>
    <xf numFmtId="4" fontId="0" fillId="0" borderId="17" xfId="0" applyNumberFormat="1" applyBorder="1"/>
    <xf numFmtId="4" fontId="0" fillId="0" borderId="18" xfId="0" applyNumberFormat="1" applyBorder="1"/>
    <xf numFmtId="0" fontId="12" fillId="2" borderId="19" xfId="0" applyFont="1" applyFill="1" applyBorder="1" applyAlignment="1">
      <alignment horizontal="center" wrapText="1"/>
    </xf>
    <xf numFmtId="1" fontId="12" fillId="0" borderId="20" xfId="0" applyNumberFormat="1" applyFont="1" applyBorder="1" applyAlignment="1">
      <alignment horizontal="center"/>
    </xf>
    <xf numFmtId="10" fontId="0" fillId="0" borderId="0" xfId="0" applyNumberFormat="1"/>
    <xf numFmtId="165" fontId="0" fillId="0" borderId="4" xfId="0" applyNumberFormat="1" applyBorder="1"/>
    <xf numFmtId="0" fontId="0" fillId="0" borderId="26" xfId="0" applyBorder="1"/>
    <xf numFmtId="14" fontId="0" fillId="0" borderId="27" xfId="0" applyNumberFormat="1" applyBorder="1"/>
    <xf numFmtId="49" fontId="0" fillId="0" borderId="27" xfId="0" applyNumberFormat="1" applyBorder="1"/>
    <xf numFmtId="14" fontId="0" fillId="0" borderId="28" xfId="0" applyNumberFormat="1" applyBorder="1"/>
    <xf numFmtId="49" fontId="0" fillId="0" borderId="12" xfId="0" applyNumberFormat="1" applyBorder="1"/>
    <xf numFmtId="49" fontId="0" fillId="0" borderId="26" xfId="0" applyNumberFormat="1" applyBorder="1"/>
    <xf numFmtId="166" fontId="0" fillId="0" borderId="0" xfId="3" applyNumberFormat="1" applyFont="1"/>
    <xf numFmtId="40" fontId="0" fillId="0" borderId="18" xfId="0" applyNumberFormat="1" applyBorder="1"/>
    <xf numFmtId="0" fontId="3" fillId="2" borderId="29" xfId="0" applyFont="1" applyFill="1" applyBorder="1" applyAlignment="1">
      <alignment horizontal="center" wrapText="1"/>
    </xf>
    <xf numFmtId="1" fontId="12" fillId="0" borderId="0" xfId="0" applyNumberFormat="1" applyFont="1" applyAlignment="1">
      <alignment horizontal="center"/>
    </xf>
    <xf numFmtId="0" fontId="7" fillId="0" borderId="0" xfId="2" applyAlignment="1" applyProtection="1">
      <alignment horizontal="right"/>
    </xf>
    <xf numFmtId="43" fontId="10" fillId="0" borderId="4" xfId="4" applyFont="1" applyBorder="1" applyAlignment="1">
      <alignment horizontal="center" wrapText="1"/>
    </xf>
    <xf numFmtId="43" fontId="16" fillId="0" borderId="4" xfId="4" applyFont="1" applyBorder="1" applyAlignment="1">
      <alignment wrapText="1"/>
    </xf>
    <xf numFmtId="9" fontId="16" fillId="0" borderId="4" xfId="3" applyFont="1" applyBorder="1" applyAlignment="1">
      <alignment horizontal="center" wrapText="1"/>
    </xf>
    <xf numFmtId="0" fontId="1" fillId="0" borderId="0" xfId="0" applyFont="1"/>
    <xf numFmtId="0" fontId="21" fillId="0" borderId="0" xfId="0" applyFont="1"/>
    <xf numFmtId="0" fontId="0" fillId="0" borderId="18" xfId="0" applyBorder="1"/>
    <xf numFmtId="5" fontId="0" fillId="0" borderId="0" xfId="0" applyNumberFormat="1"/>
    <xf numFmtId="7" fontId="1" fillId="0" borderId="4" xfId="4" applyNumberFormat="1" applyFont="1" applyBorder="1" applyAlignment="1">
      <alignment horizontal="center" wrapText="1"/>
    </xf>
    <xf numFmtId="7" fontId="0" fillId="0" borderId="0" xfId="0" applyNumberFormat="1"/>
    <xf numFmtId="0" fontId="1" fillId="0" borderId="18" xfId="0" applyFont="1" applyBorder="1"/>
    <xf numFmtId="0" fontId="3" fillId="2" borderId="21" xfId="0" applyFont="1" applyFill="1" applyBorder="1" applyAlignment="1">
      <alignment horizontal="center"/>
    </xf>
    <xf numFmtId="0" fontId="3" fillId="2" borderId="19" xfId="0" applyFont="1" applyFill="1" applyBorder="1" applyAlignment="1">
      <alignment horizontal="center"/>
    </xf>
    <xf numFmtId="0" fontId="3" fillId="2" borderId="22" xfId="0" applyFont="1" applyFill="1" applyBorder="1" applyAlignment="1">
      <alignment horizontal="center"/>
    </xf>
    <xf numFmtId="0" fontId="3" fillId="2" borderId="9"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22" xfId="0" applyFont="1" applyFill="1" applyBorder="1" applyAlignment="1">
      <alignment horizontal="center" wrapText="1"/>
    </xf>
    <xf numFmtId="0" fontId="3" fillId="2" borderId="10" xfId="0" applyFont="1" applyFill="1" applyBorder="1" applyAlignment="1">
      <alignment horizontal="center" wrapText="1"/>
    </xf>
    <xf numFmtId="0" fontId="1" fillId="0" borderId="0" xfId="0" applyFont="1" applyAlignment="1">
      <alignment horizontal="left" wrapText="1"/>
    </xf>
    <xf numFmtId="0" fontId="10" fillId="0" borderId="0" xfId="0" applyFont="1" applyAlignment="1">
      <alignment horizontal="left" wrapText="1"/>
    </xf>
    <xf numFmtId="0" fontId="3" fillId="2" borderId="24" xfId="0" applyFont="1" applyFill="1" applyBorder="1" applyAlignment="1">
      <alignment horizontal="center" wrapText="1"/>
    </xf>
    <xf numFmtId="0" fontId="3" fillId="2" borderId="25" xfId="0" applyFont="1" applyFill="1" applyBorder="1" applyAlignment="1">
      <alignment horizontal="center" wrapText="1"/>
    </xf>
    <xf numFmtId="0" fontId="0" fillId="0" borderId="0" xfId="0" applyAlignment="1">
      <alignment horizontal="left" wrapText="1"/>
    </xf>
  </cellXfs>
  <cellStyles count="5">
    <cellStyle name="Comma" xfId="4" builtinId="3"/>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xdr:colOff>
      <xdr:row>0</xdr:row>
      <xdr:rowOff>144780</xdr:rowOff>
    </xdr:from>
    <xdr:to>
      <xdr:col>3</xdr:col>
      <xdr:colOff>114300</xdr:colOff>
      <xdr:row>6</xdr:row>
      <xdr:rowOff>137160</xdr:rowOff>
    </xdr:to>
    <xdr:pic>
      <xdr:nvPicPr>
        <xdr:cNvPr id="1124" name="Picture 1" descr="RCA_headerLH">
          <a:extLst>
            <a:ext uri="{FF2B5EF4-FFF2-40B4-BE49-F238E27FC236}">
              <a16:creationId xmlns:a16="http://schemas.microsoft.com/office/drawing/2014/main" id="{00000000-0008-0000-0000-00006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144780"/>
          <a:ext cx="166878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0</xdr:row>
      <xdr:rowOff>144780</xdr:rowOff>
    </xdr:from>
    <xdr:to>
      <xdr:col>1</xdr:col>
      <xdr:colOff>1424940</xdr:colOff>
      <xdr:row>5</xdr:row>
      <xdr:rowOff>152400</xdr:rowOff>
    </xdr:to>
    <xdr:pic>
      <xdr:nvPicPr>
        <xdr:cNvPr id="6230" name="Picture 1" descr="RCA_headerLH">
          <a:extLst>
            <a:ext uri="{FF2B5EF4-FFF2-40B4-BE49-F238E27FC236}">
              <a16:creationId xmlns:a16="http://schemas.microsoft.com/office/drawing/2014/main" id="{00000000-0008-0000-0100-000056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144780"/>
          <a:ext cx="1402080" cy="116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xdr:colOff>
      <xdr:row>0</xdr:row>
      <xdr:rowOff>144780</xdr:rowOff>
    </xdr:from>
    <xdr:to>
      <xdr:col>1</xdr:col>
      <xdr:colOff>1424940</xdr:colOff>
      <xdr:row>5</xdr:row>
      <xdr:rowOff>152400</xdr:rowOff>
    </xdr:to>
    <xdr:pic>
      <xdr:nvPicPr>
        <xdr:cNvPr id="2" name="Picture 1" descr="RCA_headerLH">
          <a:extLst>
            <a:ext uri="{FF2B5EF4-FFF2-40B4-BE49-F238E27FC236}">
              <a16:creationId xmlns:a16="http://schemas.microsoft.com/office/drawing/2014/main" id="{1C650779-7D18-44FF-8FFC-692FD5B6DB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144780"/>
          <a:ext cx="1402080" cy="1160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about:blank"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about:blan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52"/>
  <sheetViews>
    <sheetView showGridLines="0" tabSelected="1" zoomScaleNormal="100" workbookViewId="0">
      <pane ySplit="12" topLeftCell="A13" activePane="bottomLeft" state="frozen"/>
      <selection pane="bottomLeft" activeCell="N2" sqref="N2"/>
    </sheetView>
  </sheetViews>
  <sheetFormatPr defaultColWidth="8.85546875" defaultRowHeight="12.75" x14ac:dyDescent="0.2"/>
  <cols>
    <col min="1" max="1" width="2.7109375" customWidth="1"/>
    <col min="3" max="3" width="14.140625" customWidth="1"/>
    <col min="4" max="4" width="12.42578125" customWidth="1"/>
    <col min="5" max="5" width="13.85546875" customWidth="1"/>
    <col min="6" max="6" width="23" customWidth="1"/>
    <col min="7" max="7" width="19.85546875" customWidth="1"/>
    <col min="8" max="8" width="9.42578125" customWidth="1"/>
    <col min="11" max="11" width="14.42578125" customWidth="1"/>
    <col min="12" max="12" width="17.140625" customWidth="1"/>
    <col min="13" max="13" width="2.42578125" customWidth="1"/>
  </cols>
  <sheetData>
    <row r="2" spans="2:15" ht="23.25" x14ac:dyDescent="0.35">
      <c r="E2" s="2" t="s">
        <v>0</v>
      </c>
    </row>
    <row r="3" spans="2:15" ht="24" thickBot="1" x14ac:dyDescent="0.4">
      <c r="D3" s="2"/>
      <c r="E3" s="2" t="s">
        <v>25</v>
      </c>
    </row>
    <row r="4" spans="2:15" ht="15.75" x14ac:dyDescent="0.25">
      <c r="E4" s="3" t="s">
        <v>80</v>
      </c>
      <c r="I4" s="21" t="s">
        <v>81</v>
      </c>
      <c r="J4" s="22"/>
      <c r="K4" s="23"/>
      <c r="L4" s="24"/>
    </row>
    <row r="5" spans="2:15" ht="15.75" x14ac:dyDescent="0.25">
      <c r="E5" s="3" t="s">
        <v>1</v>
      </c>
      <c r="I5" s="25" t="s">
        <v>21</v>
      </c>
      <c r="J5" s="26"/>
      <c r="K5" s="27" t="s">
        <v>11</v>
      </c>
      <c r="L5" s="28">
        <v>4632</v>
      </c>
      <c r="O5" s="66"/>
    </row>
    <row r="6" spans="2:15" ht="15.75" x14ac:dyDescent="0.25">
      <c r="E6" s="3" t="s">
        <v>43</v>
      </c>
      <c r="I6" s="25" t="s">
        <v>21</v>
      </c>
      <c r="J6" s="26"/>
      <c r="K6" s="27" t="s">
        <v>12</v>
      </c>
      <c r="L6" s="28">
        <v>1931</v>
      </c>
      <c r="O6" s="66"/>
    </row>
    <row r="7" spans="2:15" ht="15.75" x14ac:dyDescent="0.25">
      <c r="E7" s="3" t="s">
        <v>42</v>
      </c>
      <c r="F7" s="1"/>
      <c r="I7" s="25" t="s">
        <v>21</v>
      </c>
      <c r="J7" s="26"/>
      <c r="K7" s="27" t="s">
        <v>22</v>
      </c>
      <c r="L7" s="28">
        <v>854</v>
      </c>
      <c r="O7" s="66"/>
    </row>
    <row r="8" spans="2:15" ht="13.5" thickBot="1" x14ac:dyDescent="0.25">
      <c r="B8" s="1" t="s">
        <v>2</v>
      </c>
      <c r="C8" s="1"/>
      <c r="D8" s="4"/>
      <c r="E8" s="4"/>
      <c r="F8" s="4"/>
      <c r="I8" s="29" t="s">
        <v>23</v>
      </c>
      <c r="J8" s="30"/>
      <c r="K8" s="18" t="s">
        <v>24</v>
      </c>
      <c r="L8" s="31">
        <v>20846</v>
      </c>
      <c r="O8" s="66"/>
    </row>
    <row r="9" spans="2:15" ht="13.5" thickBot="1" x14ac:dyDescent="0.25">
      <c r="B9" s="1" t="s">
        <v>3</v>
      </c>
      <c r="C9" s="1"/>
      <c r="D9" s="4"/>
      <c r="E9" s="4"/>
      <c r="F9" s="4"/>
      <c r="I9" s="40" t="s">
        <v>37</v>
      </c>
      <c r="J9" s="39"/>
      <c r="K9" s="39"/>
      <c r="L9" s="70" t="s">
        <v>52</v>
      </c>
      <c r="O9" s="58"/>
    </row>
    <row r="10" spans="2:15" ht="13.5" thickBot="1" x14ac:dyDescent="0.25"/>
    <row r="11" spans="2:15" x14ac:dyDescent="0.2">
      <c r="B11" s="86" t="s">
        <v>4</v>
      </c>
      <c r="C11" s="88" t="s">
        <v>9</v>
      </c>
      <c r="D11" s="88" t="s">
        <v>6</v>
      </c>
      <c r="E11" s="88" t="s">
        <v>5</v>
      </c>
      <c r="F11" s="90" t="s">
        <v>50</v>
      </c>
      <c r="G11" s="17" t="s">
        <v>7</v>
      </c>
      <c r="H11" s="83" t="s">
        <v>18</v>
      </c>
      <c r="I11" s="84"/>
      <c r="J11" s="85"/>
      <c r="K11" s="90" t="s">
        <v>20</v>
      </c>
      <c r="L11" s="81" t="s">
        <v>19</v>
      </c>
    </row>
    <row r="12" spans="2:15" ht="13.5" thickBot="1" x14ac:dyDescent="0.25">
      <c r="B12" s="87"/>
      <c r="C12" s="89"/>
      <c r="D12" s="89"/>
      <c r="E12" s="89"/>
      <c r="F12" s="91"/>
      <c r="G12" s="18" t="s">
        <v>10</v>
      </c>
      <c r="H12" s="19" t="s">
        <v>11</v>
      </c>
      <c r="I12" s="20" t="s">
        <v>12</v>
      </c>
      <c r="J12" s="19" t="s">
        <v>17</v>
      </c>
      <c r="K12" s="91"/>
      <c r="L12" s="82"/>
    </row>
    <row r="13" spans="2:15" x14ac:dyDescent="0.2">
      <c r="B13" s="14"/>
      <c r="C13" s="15"/>
      <c r="D13" s="15"/>
      <c r="E13" s="15"/>
      <c r="F13" s="15"/>
      <c r="G13" s="15"/>
      <c r="H13" s="16"/>
      <c r="I13" s="16"/>
      <c r="J13" s="16"/>
      <c r="K13" s="59"/>
      <c r="L13" s="32">
        <f>H13*L$5+I13*L$6+J13*L$7+K13*L$8</f>
        <v>0</v>
      </c>
    </row>
    <row r="14" spans="2:15" x14ac:dyDescent="0.2">
      <c r="B14" s="11"/>
      <c r="C14" s="12"/>
      <c r="D14" s="12"/>
      <c r="E14" s="12"/>
      <c r="F14" s="12"/>
      <c r="G14" s="12"/>
      <c r="H14" s="13"/>
      <c r="I14" s="13"/>
      <c r="J14" s="13"/>
      <c r="K14" s="59"/>
      <c r="L14" s="32">
        <f t="shared" ref="L14:L40" si="0">H14*L$5+I14*L$6+J14*L$7+K14*L$8</f>
        <v>0</v>
      </c>
    </row>
    <row r="15" spans="2:15" x14ac:dyDescent="0.2">
      <c r="B15" s="11"/>
      <c r="C15" s="12"/>
      <c r="D15" s="12"/>
      <c r="E15" s="12"/>
      <c r="F15" s="12"/>
      <c r="G15" s="12"/>
      <c r="H15" s="13"/>
      <c r="I15" s="13"/>
      <c r="J15" s="13"/>
      <c r="K15" s="59"/>
      <c r="L15" s="32">
        <f t="shared" si="0"/>
        <v>0</v>
      </c>
    </row>
    <row r="16" spans="2:15" x14ac:dyDescent="0.2">
      <c r="B16" s="11"/>
      <c r="C16" s="12"/>
      <c r="D16" s="12"/>
      <c r="E16" s="12"/>
      <c r="F16" s="12"/>
      <c r="G16" s="12"/>
      <c r="H16" s="13"/>
      <c r="I16" s="13"/>
      <c r="J16" s="13"/>
      <c r="K16" s="59"/>
      <c r="L16" s="32">
        <f t="shared" si="0"/>
        <v>0</v>
      </c>
    </row>
    <row r="17" spans="2:12" x14ac:dyDescent="0.2">
      <c r="B17" s="11"/>
      <c r="C17" s="12"/>
      <c r="D17" s="12"/>
      <c r="E17" s="12"/>
      <c r="F17" s="12"/>
      <c r="G17" s="12"/>
      <c r="H17" s="13"/>
      <c r="I17" s="13"/>
      <c r="J17" s="13"/>
      <c r="K17" s="59"/>
      <c r="L17" s="32">
        <f t="shared" si="0"/>
        <v>0</v>
      </c>
    </row>
    <row r="18" spans="2:12" x14ac:dyDescent="0.2">
      <c r="B18" s="11"/>
      <c r="C18" s="12"/>
      <c r="D18" s="12"/>
      <c r="E18" s="12"/>
      <c r="F18" s="12"/>
      <c r="G18" s="12"/>
      <c r="H18" s="13"/>
      <c r="I18" s="13"/>
      <c r="J18" s="13"/>
      <c r="K18" s="59"/>
      <c r="L18" s="32">
        <f t="shared" si="0"/>
        <v>0</v>
      </c>
    </row>
    <row r="19" spans="2:12" x14ac:dyDescent="0.2">
      <c r="B19" s="11"/>
      <c r="C19" s="12"/>
      <c r="D19" s="12"/>
      <c r="E19" s="12"/>
      <c r="F19" s="12"/>
      <c r="G19" s="12"/>
      <c r="H19" s="13"/>
      <c r="I19" s="13"/>
      <c r="J19" s="13"/>
      <c r="K19" s="59"/>
      <c r="L19" s="32">
        <f t="shared" si="0"/>
        <v>0</v>
      </c>
    </row>
    <row r="20" spans="2:12" x14ac:dyDescent="0.2">
      <c r="B20" s="11"/>
      <c r="C20" s="12"/>
      <c r="D20" s="12"/>
      <c r="E20" s="12"/>
      <c r="F20" s="12"/>
      <c r="G20" s="12"/>
      <c r="H20" s="13"/>
      <c r="I20" s="13"/>
      <c r="J20" s="13"/>
      <c r="K20" s="59"/>
      <c r="L20" s="32">
        <f>H20*L$5+I20*L$6+J20*L$7+K20*L$8</f>
        <v>0</v>
      </c>
    </row>
    <row r="21" spans="2:12" x14ac:dyDescent="0.2">
      <c r="B21" s="11"/>
      <c r="C21" s="12"/>
      <c r="D21" s="12"/>
      <c r="E21" s="12"/>
      <c r="F21" s="12"/>
      <c r="G21" s="12"/>
      <c r="H21" s="13"/>
      <c r="I21" s="13"/>
      <c r="J21" s="13"/>
      <c r="K21" s="59"/>
      <c r="L21" s="32">
        <f>H21*L$5+I21*L$6+J21*L$7+K21*L$8</f>
        <v>0</v>
      </c>
    </row>
    <row r="22" spans="2:12" x14ac:dyDescent="0.2">
      <c r="B22" s="11"/>
      <c r="C22" s="12"/>
      <c r="D22" s="12"/>
      <c r="E22" s="12"/>
      <c r="F22" s="12"/>
      <c r="G22" s="12"/>
      <c r="H22" s="13"/>
      <c r="I22" s="13"/>
      <c r="J22" s="13"/>
      <c r="K22" s="59"/>
      <c r="L22" s="32">
        <f t="shared" si="0"/>
        <v>0</v>
      </c>
    </row>
    <row r="23" spans="2:12" x14ac:dyDescent="0.2">
      <c r="B23" s="11"/>
      <c r="C23" s="12"/>
      <c r="D23" s="12"/>
      <c r="E23" s="12"/>
      <c r="F23" s="12"/>
      <c r="G23" s="12"/>
      <c r="H23" s="13"/>
      <c r="I23" s="13"/>
      <c r="J23" s="13"/>
      <c r="K23" s="59"/>
      <c r="L23" s="32">
        <f t="shared" si="0"/>
        <v>0</v>
      </c>
    </row>
    <row r="24" spans="2:12" x14ac:dyDescent="0.2">
      <c r="B24" s="11"/>
      <c r="C24" s="12"/>
      <c r="D24" s="12"/>
      <c r="E24" s="12"/>
      <c r="F24" s="12"/>
      <c r="G24" s="12"/>
      <c r="H24" s="13"/>
      <c r="I24" s="13"/>
      <c r="J24" s="13"/>
      <c r="K24" s="59"/>
      <c r="L24" s="32">
        <f t="shared" si="0"/>
        <v>0</v>
      </c>
    </row>
    <row r="25" spans="2:12" x14ac:dyDescent="0.2">
      <c r="B25" s="11"/>
      <c r="C25" s="12"/>
      <c r="D25" s="12"/>
      <c r="E25" s="12"/>
      <c r="F25" s="12"/>
      <c r="G25" s="12"/>
      <c r="H25" s="13"/>
      <c r="I25" s="13"/>
      <c r="J25" s="13"/>
      <c r="K25" s="59"/>
      <c r="L25" s="32">
        <f t="shared" si="0"/>
        <v>0</v>
      </c>
    </row>
    <row r="26" spans="2:12" x14ac:dyDescent="0.2">
      <c r="B26" s="11"/>
      <c r="C26" s="12"/>
      <c r="D26" s="12"/>
      <c r="E26" s="12"/>
      <c r="F26" s="12"/>
      <c r="G26" s="12"/>
      <c r="H26" s="13"/>
      <c r="I26" s="13"/>
      <c r="J26" s="13"/>
      <c r="K26" s="59"/>
      <c r="L26" s="32">
        <f t="shared" si="0"/>
        <v>0</v>
      </c>
    </row>
    <row r="27" spans="2:12" x14ac:dyDescent="0.2">
      <c r="B27" s="11"/>
      <c r="C27" s="12"/>
      <c r="D27" s="12"/>
      <c r="E27" s="12"/>
      <c r="F27" s="12"/>
      <c r="G27" s="12"/>
      <c r="H27" s="13"/>
      <c r="I27" s="13"/>
      <c r="J27" s="13"/>
      <c r="K27" s="59"/>
      <c r="L27" s="32">
        <f t="shared" si="0"/>
        <v>0</v>
      </c>
    </row>
    <row r="28" spans="2:12" x14ac:dyDescent="0.2">
      <c r="B28" s="11"/>
      <c r="C28" s="12"/>
      <c r="D28" s="12"/>
      <c r="E28" s="12"/>
      <c r="F28" s="12"/>
      <c r="G28" s="12"/>
      <c r="H28" s="13"/>
      <c r="I28" s="13"/>
      <c r="J28" s="13"/>
      <c r="K28" s="59"/>
      <c r="L28" s="32">
        <f t="shared" si="0"/>
        <v>0</v>
      </c>
    </row>
    <row r="29" spans="2:12" x14ac:dyDescent="0.2">
      <c r="B29" s="11"/>
      <c r="C29" s="12"/>
      <c r="D29" s="12"/>
      <c r="E29" s="12"/>
      <c r="F29" s="12"/>
      <c r="G29" s="12"/>
      <c r="H29" s="13"/>
      <c r="I29" s="13"/>
      <c r="J29" s="13"/>
      <c r="K29" s="59"/>
      <c r="L29" s="32">
        <f t="shared" si="0"/>
        <v>0</v>
      </c>
    </row>
    <row r="30" spans="2:12" x14ac:dyDescent="0.2">
      <c r="B30" s="11"/>
      <c r="C30" s="12"/>
      <c r="D30" s="12"/>
      <c r="E30" s="12"/>
      <c r="F30" s="12"/>
      <c r="G30" s="12"/>
      <c r="H30" s="13"/>
      <c r="I30" s="13"/>
      <c r="J30" s="13"/>
      <c r="K30" s="59"/>
      <c r="L30" s="32">
        <f t="shared" si="0"/>
        <v>0</v>
      </c>
    </row>
    <row r="31" spans="2:12" x14ac:dyDescent="0.2">
      <c r="B31" s="11"/>
      <c r="C31" s="12"/>
      <c r="D31" s="12"/>
      <c r="E31" s="12"/>
      <c r="F31" s="12"/>
      <c r="G31" s="12"/>
      <c r="H31" s="13"/>
      <c r="I31" s="13"/>
      <c r="J31" s="13"/>
      <c r="K31" s="59"/>
      <c r="L31" s="32">
        <f t="shared" si="0"/>
        <v>0</v>
      </c>
    </row>
    <row r="32" spans="2:12" x14ac:dyDescent="0.2">
      <c r="B32" s="11"/>
      <c r="C32" s="12"/>
      <c r="D32" s="12"/>
      <c r="E32" s="12"/>
      <c r="F32" s="12" t="s">
        <v>8</v>
      </c>
      <c r="G32" s="12"/>
      <c r="H32" s="13"/>
      <c r="I32" s="13"/>
      <c r="J32" s="13"/>
      <c r="K32" s="59"/>
      <c r="L32" s="32">
        <f t="shared" si="0"/>
        <v>0</v>
      </c>
    </row>
    <row r="33" spans="2:12" x14ac:dyDescent="0.2">
      <c r="B33" s="11"/>
      <c r="C33" s="12"/>
      <c r="D33" s="12"/>
      <c r="E33" s="12"/>
      <c r="F33" s="12"/>
      <c r="G33" s="12"/>
      <c r="H33" s="13"/>
      <c r="I33" s="13"/>
      <c r="J33" s="13"/>
      <c r="K33" s="59"/>
      <c r="L33" s="32">
        <f t="shared" si="0"/>
        <v>0</v>
      </c>
    </row>
    <row r="34" spans="2:12" x14ac:dyDescent="0.2">
      <c r="B34" s="11"/>
      <c r="C34" s="12"/>
      <c r="D34" s="12"/>
      <c r="E34" s="12"/>
      <c r="F34" s="12"/>
      <c r="G34" s="12"/>
      <c r="H34" s="13"/>
      <c r="I34" s="13"/>
      <c r="J34" s="13"/>
      <c r="K34" s="59"/>
      <c r="L34" s="32">
        <f t="shared" si="0"/>
        <v>0</v>
      </c>
    </row>
    <row r="35" spans="2:12" x14ac:dyDescent="0.2">
      <c r="B35" s="11"/>
      <c r="C35" s="12"/>
      <c r="D35" s="12"/>
      <c r="E35" s="12"/>
      <c r="F35" s="12"/>
      <c r="G35" s="12"/>
      <c r="H35" s="13"/>
      <c r="I35" s="13"/>
      <c r="J35" s="13"/>
      <c r="K35" s="59"/>
      <c r="L35" s="32">
        <f t="shared" si="0"/>
        <v>0</v>
      </c>
    </row>
    <row r="36" spans="2:12" x14ac:dyDescent="0.2">
      <c r="B36" s="11"/>
      <c r="C36" s="12"/>
      <c r="D36" s="12"/>
      <c r="E36" s="12"/>
      <c r="F36" s="12"/>
      <c r="G36" s="12"/>
      <c r="H36" s="13"/>
      <c r="I36" s="13"/>
      <c r="J36" s="13"/>
      <c r="K36" s="59"/>
      <c r="L36" s="32">
        <f t="shared" si="0"/>
        <v>0</v>
      </c>
    </row>
    <row r="37" spans="2:12" x14ac:dyDescent="0.2">
      <c r="B37" s="11"/>
      <c r="C37" s="12"/>
      <c r="D37" s="12"/>
      <c r="E37" s="12"/>
      <c r="F37" s="12"/>
      <c r="G37" s="12"/>
      <c r="H37" s="13"/>
      <c r="I37" s="13"/>
      <c r="J37" s="13"/>
      <c r="K37" s="59"/>
      <c r="L37" s="32">
        <f t="shared" si="0"/>
        <v>0</v>
      </c>
    </row>
    <row r="38" spans="2:12" x14ac:dyDescent="0.2">
      <c r="B38" s="11"/>
      <c r="C38" s="12"/>
      <c r="D38" s="12"/>
      <c r="E38" s="12"/>
      <c r="F38" s="12"/>
      <c r="G38" s="12"/>
      <c r="H38" s="13"/>
      <c r="I38" s="13"/>
      <c r="J38" s="13"/>
      <c r="K38" s="59"/>
      <c r="L38" s="32">
        <f t="shared" si="0"/>
        <v>0</v>
      </c>
    </row>
    <row r="39" spans="2:12" x14ac:dyDescent="0.2">
      <c r="B39" s="11"/>
      <c r="C39" s="12"/>
      <c r="D39" s="12"/>
      <c r="E39" s="12"/>
      <c r="F39" s="12"/>
      <c r="G39" s="12"/>
      <c r="H39" s="13"/>
      <c r="I39" s="13"/>
      <c r="J39" s="13"/>
      <c r="K39" s="59"/>
      <c r="L39" s="32">
        <f t="shared" si="0"/>
        <v>0</v>
      </c>
    </row>
    <row r="40" spans="2:12" x14ac:dyDescent="0.2">
      <c r="B40" s="61"/>
      <c r="C40" s="62"/>
      <c r="D40" s="62"/>
      <c r="E40" s="62"/>
      <c r="F40" s="62"/>
      <c r="G40" s="62"/>
      <c r="H40" s="13"/>
      <c r="I40" s="13"/>
      <c r="J40" s="13"/>
      <c r="K40" s="59"/>
      <c r="L40" s="32">
        <f t="shared" si="0"/>
        <v>0</v>
      </c>
    </row>
    <row r="41" spans="2:12" x14ac:dyDescent="0.2">
      <c r="B41" s="63"/>
      <c r="C41" s="64"/>
      <c r="D41" s="64"/>
      <c r="E41" s="64"/>
      <c r="F41" s="64"/>
      <c r="G41" s="65" t="s">
        <v>48</v>
      </c>
      <c r="H41" s="60">
        <f>SUM(H13:H40)</f>
        <v>0</v>
      </c>
      <c r="I41" s="13">
        <f t="shared" ref="I41:K41" si="1">SUM(I13:I40)</f>
        <v>0</v>
      </c>
      <c r="J41" s="13">
        <f t="shared" si="1"/>
        <v>0</v>
      </c>
      <c r="K41" s="13">
        <f t="shared" si="1"/>
        <v>0</v>
      </c>
      <c r="L41" s="32">
        <f>SUM(L13:L40)</f>
        <v>0</v>
      </c>
    </row>
    <row r="42" spans="2:12" x14ac:dyDescent="0.2">
      <c r="B42" s="6"/>
      <c r="C42" s="7"/>
      <c r="D42" s="7"/>
      <c r="E42" s="7"/>
      <c r="F42" s="7"/>
      <c r="G42" s="7"/>
      <c r="K42" s="8"/>
      <c r="L42" s="9"/>
    </row>
    <row r="43" spans="2:12" x14ac:dyDescent="0.2">
      <c r="B43" s="6"/>
      <c r="C43" s="7"/>
      <c r="D43" s="7"/>
      <c r="E43" s="7"/>
      <c r="F43" s="7"/>
      <c r="G43" s="7"/>
      <c r="L43" s="9"/>
    </row>
    <row r="44" spans="2:12" x14ac:dyDescent="0.2">
      <c r="B44" s="6"/>
      <c r="C44" s="7"/>
      <c r="D44" s="7"/>
      <c r="E44" s="7"/>
      <c r="F44" s="7"/>
      <c r="G44" s="7"/>
      <c r="J44" s="1" t="s">
        <v>13</v>
      </c>
      <c r="L44" s="9">
        <f>SUM(L13:L40)</f>
        <v>0</v>
      </c>
    </row>
    <row r="45" spans="2:12" ht="13.5" thickBot="1" x14ac:dyDescent="0.25">
      <c r="B45" s="5"/>
      <c r="C45" s="5"/>
      <c r="D45" s="5"/>
      <c r="E45" s="5"/>
      <c r="F45" s="5"/>
      <c r="G45" s="7"/>
      <c r="J45" s="1"/>
      <c r="L45" s="9"/>
    </row>
    <row r="46" spans="2:12" ht="13.5" thickTop="1" x14ac:dyDescent="0.2">
      <c r="B46" t="s">
        <v>34</v>
      </c>
      <c r="G46" s="7"/>
      <c r="J46" s="1" t="s">
        <v>66</v>
      </c>
      <c r="L46" s="9">
        <f>'ADU&amp;Additions'!L26</f>
        <v>0</v>
      </c>
    </row>
    <row r="47" spans="2:12" x14ac:dyDescent="0.2">
      <c r="G47" s="7"/>
      <c r="L47" s="9"/>
    </row>
    <row r="48" spans="2:12" x14ac:dyDescent="0.2">
      <c r="G48" s="7"/>
      <c r="J48" s="1" t="s">
        <v>14</v>
      </c>
      <c r="L48" s="67"/>
    </row>
    <row r="49" spans="2:13" ht="13.5" thickBot="1" x14ac:dyDescent="0.25">
      <c r="B49" s="5"/>
      <c r="C49" s="5"/>
      <c r="D49" s="5"/>
      <c r="E49" s="5"/>
      <c r="F49" s="5"/>
      <c r="G49" s="7"/>
      <c r="J49" s="38" t="s">
        <v>26</v>
      </c>
      <c r="K49" s="36"/>
      <c r="L49" s="37"/>
      <c r="M49" s="36"/>
    </row>
    <row r="50" spans="2:13" ht="13.5" thickTop="1" x14ac:dyDescent="0.2">
      <c r="B50" t="s">
        <v>36</v>
      </c>
      <c r="G50" s="7"/>
      <c r="J50" s="35"/>
      <c r="K50" s="36"/>
      <c r="L50" s="36"/>
      <c r="M50" s="36"/>
    </row>
    <row r="51" spans="2:13" ht="13.5" thickBot="1" x14ac:dyDescent="0.25">
      <c r="J51" s="1" t="s">
        <v>15</v>
      </c>
      <c r="L51" s="54">
        <f>SUM(L43:L48)</f>
        <v>0</v>
      </c>
    </row>
    <row r="52" spans="2:13" ht="13.5" thickTop="1" x14ac:dyDescent="0.2">
      <c r="B52" s="10" t="s">
        <v>16</v>
      </c>
    </row>
  </sheetData>
  <customSheetViews>
    <customSheetView guid="{46F2D6FD-247C-47B6-925C-9F0A47A0CF13}" fitToPage="1" showRuler="0">
      <selection activeCell="I8" sqref="I8"/>
      <pageMargins left="0.75" right="0.75" top="0.5" bottom="0.5" header="0.5" footer="0.5"/>
      <printOptions horizontalCentered="1"/>
      <pageSetup scale="77" orientation="landscape" r:id="rId1"/>
      <headerFooter alignWithMargins="0"/>
    </customSheetView>
  </customSheetViews>
  <mergeCells count="8">
    <mergeCell ref="L11:L12"/>
    <mergeCell ref="H11:J11"/>
    <mergeCell ref="B11:B12"/>
    <mergeCell ref="C11:C12"/>
    <mergeCell ref="D11:D12"/>
    <mergeCell ref="E11:E12"/>
    <mergeCell ref="F11:F12"/>
    <mergeCell ref="K11:K12"/>
  </mergeCells>
  <phoneticPr fontId="2" type="noConversion"/>
  <hyperlinks>
    <hyperlink ref="L9" r:id="rId2" xr:uid="{00000000-0004-0000-0000-000000000000}"/>
  </hyperlinks>
  <printOptions horizontalCentered="1"/>
  <pageMargins left="0.12" right="0.12" top="0.12" bottom="0.12" header="0.5" footer="0.5"/>
  <pageSetup scale="84"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X35"/>
  <sheetViews>
    <sheetView showGridLines="0" zoomScale="90" zoomScaleNormal="90" workbookViewId="0">
      <pane ySplit="14" topLeftCell="A15" activePane="bottomLeft" state="frozen"/>
      <selection activeCell="E13" sqref="E13"/>
      <selection pane="bottomLeft" activeCell="O21" sqref="O21"/>
    </sheetView>
  </sheetViews>
  <sheetFormatPr defaultColWidth="8.85546875" defaultRowHeight="12.75" x14ac:dyDescent="0.2"/>
  <cols>
    <col min="1" max="1" width="2.7109375" customWidth="1"/>
    <col min="2" max="2" width="22.7109375" customWidth="1"/>
    <col min="3" max="3" width="19.28515625" customWidth="1"/>
    <col min="4" max="4" width="12.42578125" customWidth="1"/>
    <col min="5" max="5" width="17.140625" customWidth="1"/>
    <col min="6" max="6" width="22.42578125" customWidth="1"/>
    <col min="7" max="7" width="14.7109375" customWidth="1"/>
    <col min="8" max="8" width="22.7109375" customWidth="1"/>
    <col min="9" max="9" width="10.28515625" customWidth="1"/>
    <col min="10" max="10" width="15.42578125" customWidth="1"/>
    <col min="11" max="11" width="9.85546875" customWidth="1"/>
    <col min="12" max="12" width="11.42578125" customWidth="1"/>
  </cols>
  <sheetData>
    <row r="2" spans="2:258" ht="23.25" x14ac:dyDescent="0.35">
      <c r="C2" s="2" t="s">
        <v>0</v>
      </c>
      <c r="E2" s="2"/>
    </row>
    <row r="3" spans="2:258" ht="23.25" x14ac:dyDescent="0.35">
      <c r="C3" s="2" t="s">
        <v>25</v>
      </c>
      <c r="D3" s="2"/>
      <c r="E3" s="2"/>
    </row>
    <row r="4" spans="2:258" ht="15.75" x14ac:dyDescent="0.25">
      <c r="C4" s="3" t="s">
        <v>80</v>
      </c>
      <c r="E4" s="3"/>
    </row>
    <row r="5" spans="2:258" ht="15.75" x14ac:dyDescent="0.25">
      <c r="C5" s="3" t="s">
        <v>41</v>
      </c>
      <c r="E5" s="3"/>
    </row>
    <row r="6" spans="2:258" ht="15.75" x14ac:dyDescent="0.25">
      <c r="C6" s="3" t="s">
        <v>45</v>
      </c>
      <c r="E6" s="3"/>
    </row>
    <row r="7" spans="2:258" ht="15.75" x14ac:dyDescent="0.25">
      <c r="C7" s="3"/>
      <c r="E7" s="3"/>
    </row>
    <row r="8" spans="2:258" ht="13.5" thickBot="1" x14ac:dyDescent="0.25">
      <c r="B8" s="1" t="s">
        <v>2</v>
      </c>
      <c r="C8" s="46"/>
      <c r="D8" s="4"/>
      <c r="E8" s="4"/>
      <c r="F8" s="44"/>
      <c r="G8" s="44"/>
    </row>
    <row r="9" spans="2:258" ht="13.5" thickBot="1" x14ac:dyDescent="0.25">
      <c r="B9" s="1" t="s">
        <v>3</v>
      </c>
      <c r="C9" s="46"/>
      <c r="D9" s="4"/>
      <c r="E9" s="4"/>
      <c r="F9" s="44"/>
      <c r="G9" s="44"/>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row>
    <row r="10" spans="2:258" x14ac:dyDescent="0.2">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row>
    <row r="11" spans="2:258" ht="26.1" customHeight="1" x14ac:dyDescent="0.2">
      <c r="B11" s="94" t="s">
        <v>82</v>
      </c>
      <c r="C11" s="95"/>
      <c r="D11" s="95"/>
      <c r="E11" s="95"/>
      <c r="F11" s="95"/>
      <c r="G11" s="95"/>
      <c r="H11" s="95"/>
      <c r="I11" s="95"/>
      <c r="J11" s="95"/>
      <c r="K11" s="95"/>
      <c r="L11" s="95"/>
    </row>
    <row r="12" spans="2:258" ht="8.4499999999999993" customHeight="1" thickBot="1" x14ac:dyDescent="0.25">
      <c r="K12" s="45" t="s">
        <v>29</v>
      </c>
      <c r="L12" s="45" t="s">
        <v>30</v>
      </c>
    </row>
    <row r="13" spans="2:258" ht="26.45" customHeight="1" x14ac:dyDescent="0.2">
      <c r="B13" s="96" t="s">
        <v>31</v>
      </c>
      <c r="C13" s="90" t="s">
        <v>47</v>
      </c>
      <c r="D13" s="90" t="s">
        <v>32</v>
      </c>
      <c r="E13" s="90" t="s">
        <v>40</v>
      </c>
      <c r="F13" s="33"/>
      <c r="G13" s="90" t="s">
        <v>44</v>
      </c>
      <c r="H13" s="90" t="s">
        <v>27</v>
      </c>
      <c r="I13" s="90" t="s">
        <v>49</v>
      </c>
      <c r="J13" s="68"/>
      <c r="K13" s="92" t="s">
        <v>28</v>
      </c>
      <c r="L13" s="93"/>
    </row>
    <row r="14" spans="2:258" ht="41.45" customHeight="1" thickBot="1" x14ac:dyDescent="0.25">
      <c r="B14" s="97"/>
      <c r="C14" s="91"/>
      <c r="D14" s="91"/>
      <c r="E14" s="91"/>
      <c r="F14" s="34" t="s">
        <v>33</v>
      </c>
      <c r="G14" s="91"/>
      <c r="H14" s="91"/>
      <c r="I14" s="91"/>
      <c r="J14" s="34" t="s">
        <v>51</v>
      </c>
      <c r="K14" s="48" t="s">
        <v>38</v>
      </c>
      <c r="L14" s="56" t="s">
        <v>46</v>
      </c>
    </row>
    <row r="15" spans="2:258" ht="30" customHeight="1" x14ac:dyDescent="0.2">
      <c r="B15" s="41"/>
      <c r="C15" s="43"/>
      <c r="D15" s="42"/>
      <c r="E15" s="42"/>
      <c r="F15" s="43"/>
      <c r="G15" s="42"/>
      <c r="H15" s="47"/>
      <c r="I15" s="52"/>
      <c r="J15" s="52"/>
      <c r="K15" s="42"/>
      <c r="L15" s="42"/>
    </row>
    <row r="16" spans="2:258" ht="30" customHeight="1" x14ac:dyDescent="0.2">
      <c r="B16" s="41"/>
      <c r="C16" s="42"/>
      <c r="D16" s="42"/>
      <c r="E16" s="42"/>
      <c r="F16" s="43"/>
      <c r="G16" s="42"/>
      <c r="H16" s="47"/>
      <c r="I16" s="52"/>
      <c r="J16" s="52"/>
      <c r="K16" s="42"/>
      <c r="L16" s="42"/>
    </row>
    <row r="17" spans="2:12" ht="30" customHeight="1" x14ac:dyDescent="0.2">
      <c r="B17" s="41"/>
      <c r="C17" s="42"/>
      <c r="D17" s="42"/>
      <c r="E17" s="42"/>
      <c r="F17" s="43"/>
      <c r="G17" s="42"/>
      <c r="H17" s="47"/>
      <c r="I17" s="52"/>
      <c r="J17" s="52"/>
      <c r="K17" s="42"/>
      <c r="L17" s="42"/>
    </row>
    <row r="18" spans="2:12" ht="30" customHeight="1" x14ac:dyDescent="0.2">
      <c r="B18" s="41"/>
      <c r="C18" s="42"/>
      <c r="D18" s="42"/>
      <c r="E18" s="42"/>
      <c r="F18" s="43"/>
      <c r="G18" s="42"/>
      <c r="H18" s="47"/>
      <c r="I18" s="52"/>
      <c r="J18" s="52"/>
      <c r="K18" s="42"/>
      <c r="L18" s="42"/>
    </row>
    <row r="19" spans="2:12" ht="30" customHeight="1" x14ac:dyDescent="0.2">
      <c r="B19" s="41"/>
      <c r="C19" s="42"/>
      <c r="D19" s="42"/>
      <c r="E19" s="42"/>
      <c r="F19" s="43"/>
      <c r="G19" s="42"/>
      <c r="H19" s="47"/>
      <c r="I19" s="52"/>
      <c r="J19" s="52"/>
      <c r="K19" s="42"/>
      <c r="L19" s="42"/>
    </row>
    <row r="20" spans="2:12" ht="30" customHeight="1" x14ac:dyDescent="0.2">
      <c r="B20" s="41"/>
      <c r="C20" s="42"/>
      <c r="D20" s="42"/>
      <c r="E20" s="42"/>
      <c r="F20" s="43"/>
      <c r="G20" s="42"/>
      <c r="H20" s="47"/>
      <c r="I20" s="52"/>
      <c r="J20" s="52"/>
      <c r="K20" s="42"/>
      <c r="L20" s="42"/>
    </row>
    <row r="21" spans="2:12" ht="30" customHeight="1" x14ac:dyDescent="0.2">
      <c r="B21" s="41"/>
      <c r="C21" s="42"/>
      <c r="D21" s="42"/>
      <c r="E21" s="42"/>
      <c r="F21" s="43"/>
      <c r="G21" s="42"/>
      <c r="H21" s="47"/>
      <c r="I21" s="52"/>
      <c r="J21" s="52"/>
      <c r="K21" s="42"/>
      <c r="L21" s="42"/>
    </row>
    <row r="22" spans="2:12" ht="30" customHeight="1" x14ac:dyDescent="0.2">
      <c r="B22" s="41"/>
      <c r="C22" s="42"/>
      <c r="D22" s="42"/>
      <c r="E22" s="42"/>
      <c r="F22" s="43"/>
      <c r="G22" s="42"/>
      <c r="H22" s="47"/>
      <c r="I22" s="52"/>
      <c r="J22" s="52"/>
      <c r="K22" s="42"/>
      <c r="L22" s="42"/>
    </row>
    <row r="23" spans="2:12" ht="30" customHeight="1" x14ac:dyDescent="0.2">
      <c r="B23" s="41"/>
      <c r="C23" s="42"/>
      <c r="D23" s="42"/>
      <c r="E23" s="42"/>
      <c r="F23" s="43"/>
      <c r="G23" s="42"/>
      <c r="H23" s="47"/>
      <c r="I23" s="52"/>
      <c r="J23" s="52"/>
      <c r="K23" s="42"/>
      <c r="L23" s="42"/>
    </row>
    <row r="24" spans="2:12" ht="30" customHeight="1" x14ac:dyDescent="0.2">
      <c r="B24" s="41"/>
      <c r="C24" s="42"/>
      <c r="D24" s="42"/>
      <c r="E24" s="42"/>
      <c r="F24" s="43"/>
      <c r="G24" s="42"/>
      <c r="H24" s="47"/>
      <c r="I24" s="52"/>
      <c r="J24" s="52"/>
      <c r="K24" s="42"/>
      <c r="L24" s="42"/>
    </row>
    <row r="25" spans="2:12" ht="17.45" customHeight="1" thickBot="1" x14ac:dyDescent="0.25">
      <c r="B25" s="49"/>
      <c r="C25" s="50"/>
      <c r="D25" s="50"/>
      <c r="E25" s="50"/>
      <c r="F25" s="51"/>
      <c r="G25" s="50"/>
      <c r="H25" s="53" t="s">
        <v>39</v>
      </c>
      <c r="I25" s="57">
        <f>SUM(I15:I24)</f>
        <v>0</v>
      </c>
      <c r="J25" s="69"/>
      <c r="K25" s="50"/>
      <c r="L25" s="50"/>
    </row>
    <row r="26" spans="2:12" ht="13.5" thickTop="1" x14ac:dyDescent="0.2">
      <c r="B26" s="6"/>
      <c r="C26" s="7"/>
      <c r="D26" s="7"/>
      <c r="E26" s="7"/>
      <c r="F26" s="7"/>
      <c r="G26" s="7"/>
    </row>
    <row r="27" spans="2:12" ht="13.5" thickBot="1" x14ac:dyDescent="0.25">
      <c r="B27" s="5"/>
      <c r="C27" s="5"/>
      <c r="D27" s="5"/>
      <c r="E27" s="7"/>
      <c r="F27" s="7"/>
    </row>
    <row r="28" spans="2:12" ht="13.5" thickTop="1" x14ac:dyDescent="0.2">
      <c r="B28" t="s">
        <v>34</v>
      </c>
      <c r="E28" s="7"/>
      <c r="F28" s="7"/>
    </row>
    <row r="29" spans="2:12" x14ac:dyDescent="0.2">
      <c r="E29" s="7"/>
      <c r="F29" s="7"/>
    </row>
    <row r="30" spans="2:12" x14ac:dyDescent="0.2">
      <c r="E30" s="7"/>
      <c r="F30" s="7"/>
    </row>
    <row r="31" spans="2:12" ht="13.5" thickBot="1" x14ac:dyDescent="0.25">
      <c r="B31" s="5"/>
      <c r="C31" s="5"/>
      <c r="D31" s="5"/>
      <c r="E31" s="7"/>
      <c r="F31" s="7"/>
    </row>
    <row r="32" spans="2:12" ht="13.5" thickTop="1" x14ac:dyDescent="0.2">
      <c r="B32" t="s">
        <v>35</v>
      </c>
      <c r="E32" s="7"/>
      <c r="F32" s="7"/>
    </row>
    <row r="33" spans="2:6" x14ac:dyDescent="0.2">
      <c r="E33" s="7"/>
      <c r="F33" s="7"/>
    </row>
    <row r="35" spans="2:6" x14ac:dyDescent="0.2">
      <c r="B35" s="10"/>
    </row>
  </sheetData>
  <mergeCells count="9">
    <mergeCell ref="K13:L13"/>
    <mergeCell ref="H13:H14"/>
    <mergeCell ref="I13:I14"/>
    <mergeCell ref="B11:L11"/>
    <mergeCell ref="G13:G14"/>
    <mergeCell ref="B13:B14"/>
    <mergeCell ref="C13:C14"/>
    <mergeCell ref="D13:D14"/>
    <mergeCell ref="E13:E14"/>
  </mergeCells>
  <dataValidations count="1">
    <dataValidation type="list" allowBlank="1" showInputMessage="1" showErrorMessage="1" sqref="K15:L25" xr:uid="{00000000-0002-0000-0100-000000000000}">
      <formula1>$H$12:$K$12</formula1>
    </dataValidation>
  </dataValidations>
  <printOptions horizontalCentered="1"/>
  <pageMargins left="0.12" right="0.12" top="0.12" bottom="0.12" header="0.5" footer="0.5"/>
  <pageSetup scale="7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1032D-C899-4D95-B8F0-E980D44944AC}">
  <sheetPr>
    <pageSetUpPr fitToPage="1"/>
  </sheetPr>
  <dimension ref="B2:IV33"/>
  <sheetViews>
    <sheetView showGridLines="0" zoomScaleNormal="100" workbookViewId="0">
      <pane ySplit="13" topLeftCell="A14" activePane="bottomLeft" state="frozen"/>
      <selection activeCell="E13" sqref="E13"/>
      <selection pane="bottomLeft" activeCell="L7" sqref="L7"/>
    </sheetView>
  </sheetViews>
  <sheetFormatPr defaultColWidth="8.85546875" defaultRowHeight="12.75" x14ac:dyDescent="0.2"/>
  <cols>
    <col min="1" max="1" width="2.7109375" customWidth="1"/>
    <col min="2" max="2" width="22.7109375" customWidth="1"/>
    <col min="3" max="3" width="19.28515625" customWidth="1"/>
    <col min="4" max="4" width="12.42578125" customWidth="1"/>
    <col min="5" max="5" width="17.140625" customWidth="1"/>
    <col min="6" max="7" width="22.42578125" customWidth="1"/>
    <col min="8" max="8" width="14.7109375" customWidth="1"/>
    <col min="9" max="9" width="18.42578125" customWidth="1"/>
    <col min="10" max="10" width="11.28515625" customWidth="1"/>
    <col min="11" max="11" width="15.42578125" customWidth="1"/>
    <col min="12" max="12" width="14.7109375" customWidth="1"/>
    <col min="15" max="15" width="10.7109375" hidden="1" customWidth="1"/>
    <col min="16" max="16" width="8.85546875" hidden="1" customWidth="1"/>
    <col min="17" max="18" width="9.7109375" hidden="1" customWidth="1"/>
    <col min="19" max="20" width="8.85546875" hidden="1" customWidth="1"/>
  </cols>
  <sheetData>
    <row r="2" spans="2:256" ht="23.25" x14ac:dyDescent="0.35">
      <c r="C2" s="2" t="s">
        <v>0</v>
      </c>
      <c r="E2" s="2"/>
    </row>
    <row r="3" spans="2:256" ht="24" thickBot="1" x14ac:dyDescent="0.4">
      <c r="C3" s="2" t="s">
        <v>25</v>
      </c>
      <c r="D3" s="2"/>
      <c r="E3" s="2"/>
    </row>
    <row r="4" spans="2:256" ht="15.75" x14ac:dyDescent="0.25">
      <c r="C4" s="3" t="s">
        <v>80</v>
      </c>
      <c r="E4" s="3"/>
      <c r="H4" s="21" t="str">
        <f>'MITIGATION FEES'!I4</f>
        <v>Fiscal Year 2027 Fee Schedule (7/1/26-6/30/27):</v>
      </c>
      <c r="I4" s="22"/>
      <c r="J4" s="23"/>
      <c r="K4" s="24"/>
    </row>
    <row r="5" spans="2:256" ht="15.75" x14ac:dyDescent="0.25">
      <c r="C5" s="3" t="s">
        <v>64</v>
      </c>
      <c r="E5" s="3"/>
      <c r="H5" s="25" t="s">
        <v>21</v>
      </c>
      <c r="I5" s="26"/>
      <c r="J5" s="27" t="s">
        <v>11</v>
      </c>
      <c r="K5" s="28">
        <f>'MITIGATION FEES'!L5</f>
        <v>4632</v>
      </c>
    </row>
    <row r="6" spans="2:256" ht="15.75" x14ac:dyDescent="0.25">
      <c r="C6" s="3" t="s">
        <v>45</v>
      </c>
      <c r="E6" s="3"/>
      <c r="H6" s="25" t="s">
        <v>21</v>
      </c>
      <c r="I6" s="26"/>
      <c r="J6" s="27" t="s">
        <v>12</v>
      </c>
      <c r="K6" s="28">
        <f>'MITIGATION FEES'!L6</f>
        <v>1931</v>
      </c>
    </row>
    <row r="7" spans="2:256" ht="15.75" x14ac:dyDescent="0.25">
      <c r="C7" s="3"/>
      <c r="E7" s="3"/>
      <c r="H7" s="25" t="s">
        <v>21</v>
      </c>
      <c r="I7" s="26"/>
      <c r="J7" s="27" t="s">
        <v>22</v>
      </c>
      <c r="K7" s="28">
        <f>'MITIGATION FEES'!L7</f>
        <v>854</v>
      </c>
    </row>
    <row r="8" spans="2:256" ht="13.5" thickBot="1" x14ac:dyDescent="0.25">
      <c r="B8" s="1" t="s">
        <v>2</v>
      </c>
      <c r="C8" s="46"/>
      <c r="D8" s="4"/>
      <c r="E8" s="4"/>
      <c r="F8" s="44"/>
      <c r="G8" s="44"/>
      <c r="H8" s="29" t="s">
        <v>23</v>
      </c>
      <c r="I8" s="30"/>
      <c r="J8" s="18" t="s">
        <v>24</v>
      </c>
      <c r="K8" s="31">
        <f>'MITIGATION FEES'!L8</f>
        <v>20846</v>
      </c>
      <c r="L8" s="44"/>
    </row>
    <row r="9" spans="2:256" ht="13.5" thickBot="1" x14ac:dyDescent="0.25">
      <c r="B9" s="1" t="s">
        <v>3</v>
      </c>
      <c r="C9" s="46"/>
      <c r="D9" s="4"/>
      <c r="E9" s="4"/>
      <c r="F9" s="44"/>
      <c r="G9" s="44"/>
      <c r="H9" s="40" t="s">
        <v>37</v>
      </c>
      <c r="I9" s="39"/>
      <c r="J9" s="39"/>
      <c r="K9" s="70" t="s">
        <v>52</v>
      </c>
      <c r="L9" s="44"/>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2:256" x14ac:dyDescent="0.2">
      <c r="B10" s="1"/>
      <c r="C10" s="1"/>
      <c r="D10" s="1"/>
      <c r="E10" s="1"/>
      <c r="F10" s="1"/>
      <c r="G10" s="1"/>
      <c r="H10" s="1"/>
      <c r="I10" s="1"/>
      <c r="J10" s="1"/>
      <c r="K10" s="1"/>
      <c r="L10" s="1"/>
      <c r="M10" s="1"/>
      <c r="N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2:256" ht="13.5" thickBot="1" x14ac:dyDescent="0.25">
      <c r="N11" s="74"/>
      <c r="O11" s="77"/>
    </row>
    <row r="12" spans="2:256" ht="26.45" customHeight="1" x14ac:dyDescent="0.2">
      <c r="B12" s="96" t="s">
        <v>4</v>
      </c>
      <c r="C12" s="90" t="s">
        <v>53</v>
      </c>
      <c r="D12" s="88" t="s">
        <v>5</v>
      </c>
      <c r="E12" s="90" t="s">
        <v>50</v>
      </c>
      <c r="F12" s="33"/>
      <c r="G12" s="33"/>
      <c r="H12" s="90" t="s">
        <v>63</v>
      </c>
      <c r="I12" s="90" t="s">
        <v>54</v>
      </c>
      <c r="J12" s="90" t="s">
        <v>55</v>
      </c>
      <c r="K12" s="68"/>
      <c r="L12" s="90" t="s">
        <v>69</v>
      </c>
      <c r="N12" s="74"/>
      <c r="O12" s="77"/>
      <c r="Q12" s="80" t="s">
        <v>79</v>
      </c>
      <c r="R12" s="76"/>
      <c r="S12" s="76"/>
    </row>
    <row r="13" spans="2:256" ht="41.45" customHeight="1" thickBot="1" x14ac:dyDescent="0.25">
      <c r="B13" s="97"/>
      <c r="C13" s="91"/>
      <c r="D13" s="89"/>
      <c r="E13" s="91"/>
      <c r="F13" s="34" t="s">
        <v>33</v>
      </c>
      <c r="G13" s="34" t="s">
        <v>60</v>
      </c>
      <c r="H13" s="91"/>
      <c r="I13" s="91"/>
      <c r="J13" s="91"/>
      <c r="K13" s="34" t="s">
        <v>56</v>
      </c>
      <c r="L13" s="91"/>
      <c r="N13" s="74"/>
      <c r="O13" s="77"/>
      <c r="Q13" s="74" t="s">
        <v>57</v>
      </c>
      <c r="R13" s="74" t="s">
        <v>58</v>
      </c>
      <c r="S13" s="74" t="s">
        <v>59</v>
      </c>
    </row>
    <row r="14" spans="2:256" ht="15" customHeight="1" x14ac:dyDescent="0.2">
      <c r="B14" s="41"/>
      <c r="C14" s="43"/>
      <c r="D14" s="42"/>
      <c r="E14" s="42"/>
      <c r="F14" s="43"/>
      <c r="G14" s="43"/>
      <c r="H14" s="71"/>
      <c r="I14" s="72"/>
      <c r="J14" s="73">
        <f>IFERROR(H14/I14,0)</f>
        <v>0</v>
      </c>
      <c r="K14" s="52"/>
      <c r="L14" s="78">
        <f>MIN(O14:S14)</f>
        <v>0</v>
      </c>
      <c r="O14" s="78">
        <f>IF($H14&gt;labels!$A$12,IF($K14="Medium",'MITIGATION FEES'!$L$6*'ADU&amp;Additions'!$J14,IF('ADU&amp;Additions'!$K14="Low",'MITIGATION FEES'!$L$5*'ADU&amp;Additions'!$J14,IF('ADU&amp;Additions'!$K14="High",'MITIGATION FEES'!$L$7*'ADU&amp;Additions'!$J14,0))),0)</f>
        <v>0</v>
      </c>
      <c r="P14" s="79"/>
      <c r="Q14" s="79" t="str">
        <f>IF($K14="Low",IF($O14&gt;'MITIGATION FEES'!$L$5,'MITIGATION FEES'!$L$5,$O14),"")</f>
        <v/>
      </c>
      <c r="R14" s="79" t="str">
        <f>IF($K14="Medium",IF($O14&gt;'MITIGATION FEES'!$L$6,'MITIGATION FEES'!$L$6,$O14),"")</f>
        <v/>
      </c>
      <c r="S14" s="79" t="str">
        <f>IF($K14="High",IF($O14&gt;'MITIGATION FEES'!$L$7,'MITIGATION FEES'!$L$7,$O14),"")</f>
        <v/>
      </c>
      <c r="T14" s="79"/>
      <c r="U14" s="79"/>
      <c r="V14" s="79"/>
    </row>
    <row r="15" spans="2:256" ht="15" customHeight="1" x14ac:dyDescent="0.2">
      <c r="B15" s="41"/>
      <c r="C15" s="42"/>
      <c r="D15" s="42"/>
      <c r="E15" s="42"/>
      <c r="F15" s="43"/>
      <c r="G15" s="43"/>
      <c r="H15" s="71"/>
      <c r="I15" s="72"/>
      <c r="J15" s="73">
        <f t="shared" ref="J15:J23" si="0">IFERROR(H15/I15,0)</f>
        <v>0</v>
      </c>
      <c r="K15" s="52"/>
      <c r="L15" s="78">
        <f t="shared" ref="L15:L23" si="1">MIN(O15:S15)</f>
        <v>0</v>
      </c>
      <c r="O15" s="78">
        <f>IF($H15&gt;labels!$A$12,IF($K15="Medium",'MITIGATION FEES'!$L$6*'ADU&amp;Additions'!$J15,IF('ADU&amp;Additions'!$K15="Low",'MITIGATION FEES'!$L$5*'ADU&amp;Additions'!$J15,IF('ADU&amp;Additions'!$K15="High",'MITIGATION FEES'!$L$7*'ADU&amp;Additions'!$J15,0))),0)</f>
        <v>0</v>
      </c>
      <c r="P15" s="79"/>
      <c r="Q15" s="79" t="str">
        <f>IF($K15="Low",IF($O15&gt;'MITIGATION FEES'!$L$5,'MITIGATION FEES'!$L$5,$O15),"")</f>
        <v/>
      </c>
      <c r="R15" s="79" t="str">
        <f>IF($K15="Medium",IF($O15&gt;'MITIGATION FEES'!$L$6,'MITIGATION FEES'!$L$6,$O15),"")</f>
        <v/>
      </c>
      <c r="S15" s="79" t="str">
        <f>IF($K15="High",IF($O15&gt;'MITIGATION FEES'!$L$7,'MITIGATION FEES'!$L$7,$O15),"")</f>
        <v/>
      </c>
    </row>
    <row r="16" spans="2:256" ht="15" customHeight="1" x14ac:dyDescent="0.2">
      <c r="B16" s="41"/>
      <c r="C16" s="42"/>
      <c r="D16" s="42"/>
      <c r="E16" s="42"/>
      <c r="F16" s="43"/>
      <c r="G16" s="43"/>
      <c r="H16" s="71"/>
      <c r="I16" s="72"/>
      <c r="J16" s="73">
        <f t="shared" si="0"/>
        <v>0</v>
      </c>
      <c r="K16" s="52"/>
      <c r="L16" s="78">
        <f t="shared" si="1"/>
        <v>0</v>
      </c>
      <c r="O16" s="78">
        <f>IF($H16&gt;labels!$A$12,IF($K16="Medium",'MITIGATION FEES'!$L$6*'ADU&amp;Additions'!$J16,IF('ADU&amp;Additions'!$K16="Low",'MITIGATION FEES'!$L$5*'ADU&amp;Additions'!$J16,IF('ADU&amp;Additions'!$K16="High",'MITIGATION FEES'!$L$7*'ADU&amp;Additions'!$J16,0))),0)</f>
        <v>0</v>
      </c>
      <c r="P16" s="79"/>
      <c r="Q16" s="79" t="str">
        <f>IF($K16="Low",IF($O16&gt;'MITIGATION FEES'!$L$5,'MITIGATION FEES'!$L$5,$O16),"")</f>
        <v/>
      </c>
      <c r="R16" s="79" t="str">
        <f>IF($K16="Medium",IF($O16&gt;'MITIGATION FEES'!$L$6,'MITIGATION FEES'!$L$6,$O16),"")</f>
        <v/>
      </c>
      <c r="S16" s="79" t="str">
        <f>IF($K16="High",IF($O16&gt;'MITIGATION FEES'!$L$7,'MITIGATION FEES'!$L$7,$O16),"")</f>
        <v/>
      </c>
    </row>
    <row r="17" spans="2:19" ht="15" customHeight="1" x14ac:dyDescent="0.2">
      <c r="B17" s="41"/>
      <c r="C17" s="42"/>
      <c r="D17" s="42"/>
      <c r="E17" s="42"/>
      <c r="F17" s="43"/>
      <c r="G17" s="43"/>
      <c r="H17" s="71"/>
      <c r="I17" s="72"/>
      <c r="J17" s="73">
        <f t="shared" si="0"/>
        <v>0</v>
      </c>
      <c r="K17" s="52"/>
      <c r="L17" s="78">
        <f t="shared" si="1"/>
        <v>0</v>
      </c>
      <c r="O17" s="78">
        <f>IF($H17&gt;labels!$A$12,IF($K17="Medium",'MITIGATION FEES'!$L$6*'ADU&amp;Additions'!$J17,IF('ADU&amp;Additions'!$K17="Low",'MITIGATION FEES'!$L$5*'ADU&amp;Additions'!$J17,IF('ADU&amp;Additions'!$K17="High",'MITIGATION FEES'!$L$7*'ADU&amp;Additions'!$J17,0))),0)</f>
        <v>0</v>
      </c>
      <c r="P17" s="79"/>
      <c r="Q17" s="79" t="str">
        <f>IF($K17="Low",IF($O17&gt;'MITIGATION FEES'!$L$5,'MITIGATION FEES'!$L$5,$O17),"")</f>
        <v/>
      </c>
      <c r="R17" s="79" t="str">
        <f>IF($K17="Medium",IF($O17&gt;'MITIGATION FEES'!$L$6,'MITIGATION FEES'!$L$6,$O17),"")</f>
        <v/>
      </c>
      <c r="S17" s="79" t="str">
        <f>IF($K17="High",IF($O17&gt;'MITIGATION FEES'!$L$7,'MITIGATION FEES'!$L$7,$O17),"")</f>
        <v/>
      </c>
    </row>
    <row r="18" spans="2:19" ht="15" customHeight="1" x14ac:dyDescent="0.2">
      <c r="B18" s="41"/>
      <c r="C18" s="42"/>
      <c r="D18" s="42"/>
      <c r="E18" s="42"/>
      <c r="F18" s="43"/>
      <c r="G18" s="43"/>
      <c r="H18" s="71"/>
      <c r="I18" s="72"/>
      <c r="J18" s="73">
        <f t="shared" si="0"/>
        <v>0</v>
      </c>
      <c r="K18" s="52"/>
      <c r="L18" s="78">
        <f t="shared" si="1"/>
        <v>0</v>
      </c>
      <c r="O18" s="78">
        <f>IF($H18&gt;labels!$A$12,IF($K18="Medium",'MITIGATION FEES'!$L$6*'ADU&amp;Additions'!$J18,IF('ADU&amp;Additions'!$K18="Low",'MITIGATION FEES'!$L$5*'ADU&amp;Additions'!$J18,IF('ADU&amp;Additions'!$K18="High",'MITIGATION FEES'!$L$7*'ADU&amp;Additions'!$J18,0))),0)</f>
        <v>0</v>
      </c>
      <c r="P18" s="79"/>
      <c r="Q18" s="79" t="str">
        <f>IF($K18="Low",IF($O18&gt;'MITIGATION FEES'!$L$5,'MITIGATION FEES'!$L$5,$O18),"")</f>
        <v/>
      </c>
      <c r="R18" s="79" t="str">
        <f>IF($K18="Medium",IF($O18&gt;'MITIGATION FEES'!$L$6,'MITIGATION FEES'!$L$6,$O18),"")</f>
        <v/>
      </c>
      <c r="S18" s="79" t="str">
        <f>IF($K18="High",IF($O18&gt;'MITIGATION FEES'!$L$7,'MITIGATION FEES'!$L$7,$O18),"")</f>
        <v/>
      </c>
    </row>
    <row r="19" spans="2:19" ht="15" customHeight="1" x14ac:dyDescent="0.2">
      <c r="B19" s="41"/>
      <c r="C19" s="42"/>
      <c r="D19" s="42"/>
      <c r="E19" s="42"/>
      <c r="F19" s="43"/>
      <c r="G19" s="43"/>
      <c r="H19" s="71"/>
      <c r="I19" s="72"/>
      <c r="J19" s="73">
        <f t="shared" si="0"/>
        <v>0</v>
      </c>
      <c r="K19" s="52"/>
      <c r="L19" s="78">
        <f t="shared" si="1"/>
        <v>0</v>
      </c>
      <c r="O19" s="78">
        <f>IF($H19&gt;labels!$A$12,IF($K19="Medium",'MITIGATION FEES'!$L$6*'ADU&amp;Additions'!$J19,IF('ADU&amp;Additions'!$K19="Low",'MITIGATION FEES'!$L$5*'ADU&amp;Additions'!$J19,IF('ADU&amp;Additions'!$K19="High",'MITIGATION FEES'!$L$7*'ADU&amp;Additions'!$J19,0))),0)</f>
        <v>0</v>
      </c>
      <c r="P19" s="79"/>
      <c r="Q19" s="79" t="str">
        <f>IF($K19="Low",IF($O19&gt;'MITIGATION FEES'!$L$5,'MITIGATION FEES'!$L$5,$O19),"")</f>
        <v/>
      </c>
      <c r="R19" s="79" t="str">
        <f>IF($K19="Medium",IF($O19&gt;'MITIGATION FEES'!$L$6,'MITIGATION FEES'!$L$6,$O19),"")</f>
        <v/>
      </c>
      <c r="S19" s="79" t="str">
        <f>IF($K19="High",IF($O19&gt;'MITIGATION FEES'!$L$7,'MITIGATION FEES'!$L$7,$O19),"")</f>
        <v/>
      </c>
    </row>
    <row r="20" spans="2:19" ht="15" customHeight="1" x14ac:dyDescent="0.2">
      <c r="B20" s="41"/>
      <c r="C20" s="42"/>
      <c r="D20" s="42"/>
      <c r="E20" s="42"/>
      <c r="F20" s="43"/>
      <c r="G20" s="43"/>
      <c r="H20" s="71"/>
      <c r="I20" s="72"/>
      <c r="J20" s="73">
        <f t="shared" si="0"/>
        <v>0</v>
      </c>
      <c r="K20" s="52"/>
      <c r="L20" s="78">
        <f t="shared" si="1"/>
        <v>0</v>
      </c>
      <c r="O20" s="78">
        <f>IF($H20&gt;labels!$A$12,IF($K20="Medium",'MITIGATION FEES'!$L$6*'ADU&amp;Additions'!$J20,IF('ADU&amp;Additions'!$K20="Low",'MITIGATION FEES'!$L$5*'ADU&amp;Additions'!$J20,IF('ADU&amp;Additions'!$K20="High",'MITIGATION FEES'!$L$7*'ADU&amp;Additions'!$J20,0))),0)</f>
        <v>0</v>
      </c>
      <c r="P20" s="79"/>
      <c r="Q20" s="79" t="str">
        <f>IF($K20="Low",IF($O20&gt;'MITIGATION FEES'!$L$5,'MITIGATION FEES'!$L$5,$O20),"")</f>
        <v/>
      </c>
      <c r="R20" s="79" t="str">
        <f>IF($K20="Medium",IF($O20&gt;'MITIGATION FEES'!$L$6,'MITIGATION FEES'!$L$6,$O20),"")</f>
        <v/>
      </c>
      <c r="S20" s="79" t="str">
        <f>IF($K20="High",IF($O20&gt;'MITIGATION FEES'!$L$7,'MITIGATION FEES'!$L$7,$O20),"")</f>
        <v/>
      </c>
    </row>
    <row r="21" spans="2:19" ht="15" customHeight="1" x14ac:dyDescent="0.2">
      <c r="B21" s="41"/>
      <c r="C21" s="42"/>
      <c r="D21" s="42"/>
      <c r="E21" s="42"/>
      <c r="F21" s="43"/>
      <c r="G21" s="43"/>
      <c r="H21" s="71"/>
      <c r="I21" s="72"/>
      <c r="J21" s="73">
        <f t="shared" si="0"/>
        <v>0</v>
      </c>
      <c r="K21" s="52"/>
      <c r="L21" s="78">
        <f t="shared" si="1"/>
        <v>0</v>
      </c>
      <c r="O21" s="78">
        <f>IF($H21&gt;labels!$A$12,IF($K21="Medium",'MITIGATION FEES'!$L$6*'ADU&amp;Additions'!$J21,IF('ADU&amp;Additions'!$K21="Low",'MITIGATION FEES'!$L$5*'ADU&amp;Additions'!$J21,IF('ADU&amp;Additions'!$K21="High",'MITIGATION FEES'!$L$7*'ADU&amp;Additions'!$J21,0))),0)</f>
        <v>0</v>
      </c>
      <c r="P21" s="79"/>
      <c r="Q21" s="79" t="str">
        <f>IF($K21="Low",IF($O21&gt;'MITIGATION FEES'!$L$5,'MITIGATION FEES'!$L$5,$O21),"")</f>
        <v/>
      </c>
      <c r="R21" s="79" t="str">
        <f>IF($K21="Medium",IF($O21&gt;'MITIGATION FEES'!$L$6,'MITIGATION FEES'!$L$6,$O21),"")</f>
        <v/>
      </c>
      <c r="S21" s="79" t="str">
        <f>IF($K21="High",IF($O21&gt;'MITIGATION FEES'!$L$7,'MITIGATION FEES'!$L$7,$O21),"")</f>
        <v/>
      </c>
    </row>
    <row r="22" spans="2:19" ht="15" customHeight="1" x14ac:dyDescent="0.2">
      <c r="B22" s="41"/>
      <c r="C22" s="42"/>
      <c r="D22" s="42"/>
      <c r="E22" s="42"/>
      <c r="F22" s="43"/>
      <c r="G22" s="43"/>
      <c r="H22" s="71"/>
      <c r="I22" s="72"/>
      <c r="J22" s="73">
        <f t="shared" si="0"/>
        <v>0</v>
      </c>
      <c r="K22" s="52"/>
      <c r="L22" s="78">
        <f t="shared" si="1"/>
        <v>0</v>
      </c>
      <c r="O22" s="78">
        <f>IF($H22&gt;labels!$A$12,IF($K22="Medium",'MITIGATION FEES'!$L$6*'ADU&amp;Additions'!$J22,IF('ADU&amp;Additions'!$K22="Low",'MITIGATION FEES'!$L$5*'ADU&amp;Additions'!$J22,IF('ADU&amp;Additions'!$K22="High",'MITIGATION FEES'!$L$7*'ADU&amp;Additions'!$J22,0))),0)</f>
        <v>0</v>
      </c>
      <c r="P22" s="79"/>
      <c r="Q22" s="79" t="str">
        <f>IF($K22="Low",IF($O22&gt;'MITIGATION FEES'!$L$5,'MITIGATION FEES'!$L$5,$O22),"")</f>
        <v/>
      </c>
      <c r="R22" s="79" t="str">
        <f>IF($K22="Medium",IF($O22&gt;'MITIGATION FEES'!$L$6,'MITIGATION FEES'!$L$6,$O22),"")</f>
        <v/>
      </c>
      <c r="S22" s="79" t="str">
        <f>IF($K22="High",IF($O22&gt;'MITIGATION FEES'!$L$7,'MITIGATION FEES'!$L$7,$O22),"")</f>
        <v/>
      </c>
    </row>
    <row r="23" spans="2:19" ht="15" customHeight="1" x14ac:dyDescent="0.2">
      <c r="B23" s="41"/>
      <c r="C23" s="42"/>
      <c r="D23" s="42"/>
      <c r="E23" s="42"/>
      <c r="F23" s="43"/>
      <c r="G23" s="43"/>
      <c r="H23" s="71"/>
      <c r="I23" s="72"/>
      <c r="J23" s="73">
        <f t="shared" si="0"/>
        <v>0</v>
      </c>
      <c r="K23" s="52"/>
      <c r="L23" s="78">
        <f t="shared" si="1"/>
        <v>0</v>
      </c>
      <c r="O23" s="78">
        <f>IF($H23&gt;labels!$A$12,IF($K23="Medium",'MITIGATION FEES'!$L$6*'ADU&amp;Additions'!$J23,IF('ADU&amp;Additions'!$K23="Low",'MITIGATION FEES'!$L$5*'ADU&amp;Additions'!$J23,IF('ADU&amp;Additions'!$K23="High",'MITIGATION FEES'!$L$7*'ADU&amp;Additions'!$J23,0))),0)</f>
        <v>0</v>
      </c>
      <c r="P23" s="79"/>
      <c r="Q23" s="79" t="str">
        <f>IF($K23="Low",IF($O23&gt;'MITIGATION FEES'!$L$5,'MITIGATION FEES'!$L$5,$O23),"")</f>
        <v/>
      </c>
      <c r="R23" s="79" t="str">
        <f>IF($K23="Medium",IF($O23&gt;'MITIGATION FEES'!$L$6,'MITIGATION FEES'!$L$6,$O23),"")</f>
        <v/>
      </c>
      <c r="S23" s="79" t="str">
        <f>IF($K23="High",IF($O23&gt;'MITIGATION FEES'!$L$7,'MITIGATION FEES'!$L$7,$O23),"")</f>
        <v/>
      </c>
    </row>
    <row r="24" spans="2:19" x14ac:dyDescent="0.2">
      <c r="B24" s="6"/>
      <c r="C24" s="7"/>
      <c r="D24" s="7"/>
      <c r="E24" s="7"/>
      <c r="F24" s="7"/>
      <c r="G24" s="7"/>
      <c r="H24" s="7"/>
      <c r="L24" s="7"/>
    </row>
    <row r="25" spans="2:19" ht="13.5" thickBot="1" x14ac:dyDescent="0.25">
      <c r="B25" s="5"/>
      <c r="C25" s="5"/>
      <c r="D25" s="5"/>
      <c r="E25" s="7"/>
      <c r="F25" s="7"/>
      <c r="G25" s="7"/>
    </row>
    <row r="26" spans="2:19" ht="13.5" thickTop="1" x14ac:dyDescent="0.2">
      <c r="B26" t="s">
        <v>34</v>
      </c>
      <c r="E26" s="7"/>
      <c r="F26" s="7"/>
      <c r="G26" s="7"/>
      <c r="I26" s="1" t="s">
        <v>65</v>
      </c>
      <c r="J26" s="1"/>
      <c r="L26" s="55">
        <f>SUM(L14:L23)</f>
        <v>0</v>
      </c>
    </row>
    <row r="27" spans="2:19" x14ac:dyDescent="0.2">
      <c r="E27" s="7"/>
      <c r="F27" s="7"/>
      <c r="G27" s="7"/>
    </row>
    <row r="28" spans="2:19" x14ac:dyDescent="0.2">
      <c r="E28" s="7"/>
      <c r="F28" s="7"/>
      <c r="G28" s="7"/>
    </row>
    <row r="29" spans="2:19" ht="13.5" thickBot="1" x14ac:dyDescent="0.25">
      <c r="B29" s="5"/>
      <c r="C29" s="5"/>
      <c r="D29" s="5"/>
      <c r="E29" s="7"/>
      <c r="F29" s="7"/>
      <c r="G29" s="7"/>
    </row>
    <row r="30" spans="2:19" ht="13.5" thickTop="1" x14ac:dyDescent="0.2">
      <c r="B30" t="s">
        <v>35</v>
      </c>
      <c r="E30" s="7"/>
      <c r="F30" s="7"/>
      <c r="G30" s="7"/>
    </row>
    <row r="31" spans="2:19" x14ac:dyDescent="0.2">
      <c r="E31" s="7"/>
      <c r="F31" s="7"/>
      <c r="G31" s="7"/>
    </row>
    <row r="33" spans="2:2" x14ac:dyDescent="0.2">
      <c r="B33" s="10"/>
    </row>
  </sheetData>
  <mergeCells count="8">
    <mergeCell ref="I12:I13"/>
    <mergeCell ref="J12:J13"/>
    <mergeCell ref="L12:L13"/>
    <mergeCell ref="B12:B13"/>
    <mergeCell ref="C12:C13"/>
    <mergeCell ref="D12:D13"/>
    <mergeCell ref="E12:E13"/>
    <mergeCell ref="H12:H13"/>
  </mergeCells>
  <hyperlinks>
    <hyperlink ref="K9" r:id="rId1" xr:uid="{68C97850-9D09-414E-A4B3-D3B17E3C170B}"/>
  </hyperlinks>
  <printOptions horizontalCentered="1"/>
  <pageMargins left="0.12" right="0.12" top="0.12" bottom="0.12" header="0.5" footer="0.5"/>
  <pageSetup scale="70" orientation="landscape" r:id="rId2"/>
  <headerFooter alignWithMargins="0"/>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C5FD3A1-51D6-4E06-B5A5-7286CC45909A}">
          <x14:formula1>
            <xm:f>labels!$A$4:$A$6</xm:f>
          </x14:formula1>
          <xm:sqref>K14:K23</xm:sqref>
        </x14:dataValidation>
        <x14:dataValidation type="list" allowBlank="1" showInputMessage="1" showErrorMessage="1" xr:uid="{0B1C9F29-52CF-496B-8792-4E5F9EABBEA6}">
          <x14:formula1>
            <xm:f>labels!$A$16:$A$17</xm:f>
          </x14:formula1>
          <xm:sqref>G14:G23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5A064-4E97-4F3D-9387-C7E6795582F9}">
  <dimension ref="A1:F21"/>
  <sheetViews>
    <sheetView showGridLines="0" workbookViewId="0">
      <selection activeCell="K11" sqref="K11"/>
    </sheetView>
  </sheetViews>
  <sheetFormatPr defaultColWidth="8.85546875" defaultRowHeight="12.75" x14ac:dyDescent="0.2"/>
  <cols>
    <col min="1" max="1" width="2.7109375" customWidth="1"/>
    <col min="5" max="5" width="32.42578125" customWidth="1"/>
  </cols>
  <sheetData>
    <row r="1" spans="1:6" ht="18" x14ac:dyDescent="0.25">
      <c r="B1" s="75" t="s">
        <v>67</v>
      </c>
    </row>
    <row r="2" spans="1:6" x14ac:dyDescent="0.2">
      <c r="A2" s="76"/>
      <c r="B2" s="76"/>
      <c r="C2" s="76"/>
      <c r="D2" s="76"/>
      <c r="E2" s="76"/>
      <c r="F2" s="76"/>
    </row>
    <row r="3" spans="1:6" ht="64.5" customHeight="1" x14ac:dyDescent="0.2">
      <c r="B3" s="94" t="s">
        <v>72</v>
      </c>
      <c r="C3" s="98"/>
      <c r="D3" s="98"/>
      <c r="E3" s="98"/>
      <c r="F3" s="98"/>
    </row>
    <row r="4" spans="1:6" ht="13.5" customHeight="1" x14ac:dyDescent="0.2"/>
    <row r="5" spans="1:6" ht="93" customHeight="1" x14ac:dyDescent="0.2">
      <c r="B5" s="94" t="s">
        <v>73</v>
      </c>
      <c r="C5" s="98"/>
      <c r="D5" s="98"/>
      <c r="E5" s="98"/>
      <c r="F5" s="98"/>
    </row>
    <row r="7" spans="1:6" ht="24" customHeight="1" x14ac:dyDescent="0.2">
      <c r="B7" s="94" t="s">
        <v>78</v>
      </c>
      <c r="C7" s="98"/>
      <c r="D7" s="98"/>
      <c r="E7" s="98"/>
      <c r="F7" s="98"/>
    </row>
    <row r="9" spans="1:6" ht="28.5" customHeight="1" x14ac:dyDescent="0.2">
      <c r="B9" s="98" t="s">
        <v>68</v>
      </c>
      <c r="C9" s="98"/>
      <c r="D9" s="98"/>
      <c r="E9" s="98"/>
      <c r="F9" s="98"/>
    </row>
    <row r="11" spans="1:6" x14ac:dyDescent="0.2">
      <c r="B11" s="74" t="s">
        <v>74</v>
      </c>
    </row>
    <row r="13" spans="1:6" ht="27.75" customHeight="1" x14ac:dyDescent="0.2">
      <c r="B13" s="94" t="s">
        <v>76</v>
      </c>
      <c r="C13" s="98"/>
      <c r="D13" s="98"/>
      <c r="E13" s="98"/>
      <c r="F13" s="98"/>
    </row>
    <row r="15" spans="1:6" x14ac:dyDescent="0.2">
      <c r="B15" s="74" t="s">
        <v>75</v>
      </c>
    </row>
    <row r="17" spans="2:6" ht="27" customHeight="1" x14ac:dyDescent="0.2">
      <c r="B17" s="94" t="s">
        <v>77</v>
      </c>
      <c r="C17" s="94"/>
      <c r="D17" s="94"/>
      <c r="E17" s="94"/>
      <c r="F17" s="94"/>
    </row>
    <row r="19" spans="2:6" ht="27" customHeight="1" x14ac:dyDescent="0.2">
      <c r="B19" s="94" t="s">
        <v>70</v>
      </c>
      <c r="C19" s="94"/>
      <c r="D19" s="94"/>
      <c r="E19" s="94"/>
      <c r="F19" s="94"/>
    </row>
    <row r="21" spans="2:6" x14ac:dyDescent="0.2">
      <c r="B21" s="74" t="s">
        <v>71</v>
      </c>
    </row>
  </sheetData>
  <mergeCells count="7">
    <mergeCell ref="B19:F19"/>
    <mergeCell ref="B17:F17"/>
    <mergeCell ref="B3:F3"/>
    <mergeCell ref="B5:F5"/>
    <mergeCell ref="B7:F7"/>
    <mergeCell ref="B9:F9"/>
    <mergeCell ref="B13:F1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105A-7697-4715-BCAA-61F90A80AC56}">
  <dimension ref="A4:A17"/>
  <sheetViews>
    <sheetView workbookViewId="0">
      <selection activeCell="A12" sqref="A12"/>
    </sheetView>
  </sheetViews>
  <sheetFormatPr defaultColWidth="8.85546875" defaultRowHeight="12.75" x14ac:dyDescent="0.2"/>
  <sheetData>
    <row r="4" spans="1:1" x14ac:dyDescent="0.2">
      <c r="A4" t="s">
        <v>57</v>
      </c>
    </row>
    <row r="5" spans="1:1" x14ac:dyDescent="0.2">
      <c r="A5" t="s">
        <v>58</v>
      </c>
    </row>
    <row r="6" spans="1:1" x14ac:dyDescent="0.2">
      <c r="A6" t="s">
        <v>59</v>
      </c>
    </row>
    <row r="12" spans="1:1" x14ac:dyDescent="0.2">
      <c r="A12" s="74">
        <v>749.99</v>
      </c>
    </row>
    <row r="16" spans="1:1" x14ac:dyDescent="0.2">
      <c r="A16" s="74" t="s">
        <v>61</v>
      </c>
    </row>
    <row r="17" spans="1:1" x14ac:dyDescent="0.2">
      <c r="A17" s="74"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FB8A87CA8FB4D8B655853EAC72156" ma:contentTypeVersion="19" ma:contentTypeDescription="Create a new document." ma:contentTypeScope="" ma:versionID="b72e65e05b1f7f19496c893274ed671d">
  <xsd:schema xmlns:xsd="http://www.w3.org/2001/XMLSchema" xmlns:xs="http://www.w3.org/2001/XMLSchema" xmlns:p="http://schemas.microsoft.com/office/2006/metadata/properties" xmlns:ns2="6c13aa27-9dbb-435f-acff-32c995b81053" xmlns:ns3="b5827197-f8c7-43f1-8680-8a4c97e9fbad" targetNamespace="http://schemas.microsoft.com/office/2006/metadata/properties" ma:root="true" ma:fieldsID="351278f033a11002e3f628cb6d6d548c" ns2:_="" ns3:_="">
    <xsd:import namespace="6c13aa27-9dbb-435f-acff-32c995b81053"/>
    <xsd:import namespace="b5827197-f8c7-43f1-8680-8a4c97e9fb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13aa27-9dbb-435f-acff-32c995b81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97aefb7-ec6f-4794-8b54-5aae9ce2e5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827197-f8c7-43f1-8680-8a4c97e9fba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c59e18e-5db5-45c4-9851-f88387aee0c3}" ma:internalName="TaxCatchAll" ma:showField="CatchAllData" ma:web="b5827197-f8c7-43f1-8680-8a4c97e9f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827197-f8c7-43f1-8680-8a4c97e9fbad" xsi:nil="true"/>
    <lcf76f155ced4ddcb4097134ff3c332f xmlns="6c13aa27-9dbb-435f-acff-32c995b810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A87BBE-7168-4E9D-9FC0-C69F47713F4D}"/>
</file>

<file path=customXml/itemProps2.xml><?xml version="1.0" encoding="utf-8"?>
<ds:datastoreItem xmlns:ds="http://schemas.openxmlformats.org/officeDocument/2006/customXml" ds:itemID="{154E8AF9-4A7A-4E64-AB9D-AC98D70262F7}"/>
</file>

<file path=customXml/itemProps3.xml><?xml version="1.0" encoding="utf-8"?>
<ds:datastoreItem xmlns:ds="http://schemas.openxmlformats.org/officeDocument/2006/customXml" ds:itemID="{7559E709-9C51-4A56-86DE-F6CD7ACA10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MITIGATION FEES</vt:lpstr>
      <vt:lpstr>Exemptions</vt:lpstr>
      <vt:lpstr>ADU&amp;Additions</vt:lpstr>
      <vt:lpstr>Instructions ADU&amp;Adds Worksheet</vt:lpstr>
      <vt:lpstr>labels</vt:lpstr>
    </vt:vector>
  </TitlesOfParts>
  <Company>County of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Egetter</dc:creator>
  <cp:lastModifiedBy>Genivive Schwarzkopf</cp:lastModifiedBy>
  <cp:lastPrinted>2019-06-07T16:31:31Z</cp:lastPrinted>
  <dcterms:created xsi:type="dcterms:W3CDTF">2005-12-21T15:49:30Z</dcterms:created>
  <dcterms:modified xsi:type="dcterms:W3CDTF">2026-04-21T20:49:11Z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0x010100935FB8A87CA8FB4D8B655853EAC72156</vt:lpwstr>
  </property>
</Properties>
</file>